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Vorbemerkungen" sheetId="1" r:id="rId1"/>
    <sheet name="Pfarrstellen" sheetId="2" r:id="rId2"/>
    <sheet name="Mitarbeiterstellen" sheetId="3" r:id="rId3"/>
    <sheet name="Zusammenstellung Personalkosten" sheetId="4" r:id="rId4"/>
    <sheet name="Berechnung Planungsbeträge" sheetId="5" r:id="rId5"/>
  </sheets>
  <definedNames>
    <definedName name="_xlnm.Print_Area" localSheetId="4">'Berechnung Planungsbeträge'!$A$1:$H$58</definedName>
    <definedName name="_xlnm.Print_Area" localSheetId="2">'Mitarbeiterstellen'!$A$3:$AF$131</definedName>
    <definedName name="_xlnm.Print_Area" localSheetId="1">'Pfarrstellen'!$A$3:$AF$78</definedName>
    <definedName name="_xlnm.Print_Area" localSheetId="0">'Vorbemerkungen'!$A$1:$L$59</definedName>
    <definedName name="_xlnm.Print_Area" localSheetId="3">'Zusammenstellung Personalkosten'!$A$1:$M$143</definedName>
    <definedName name="_xlnm.Print_Titles" localSheetId="1">'Pfarrstellen'!$9:$12</definedName>
    <definedName name="_xlnm.Print_Titles" localSheetId="3">'Zusammenstellung Personalkosten'!$1:$4</definedName>
  </definedNames>
  <calcPr fullCalcOnLoad="1"/>
</workbook>
</file>

<file path=xl/sharedStrings.xml><?xml version="1.0" encoding="utf-8"?>
<sst xmlns="http://schemas.openxmlformats.org/spreadsheetml/2006/main" count="456" uniqueCount="222">
  <si>
    <t>Finanzplanung für den Ev.-luth. Kirchenkreis</t>
  </si>
  <si>
    <t>hier: Planung der Stellen und der Personalausgaben</t>
  </si>
  <si>
    <t>I.</t>
  </si>
  <si>
    <t>II.</t>
  </si>
  <si>
    <t>Nr.</t>
  </si>
  <si>
    <t>Summe</t>
  </si>
  <si>
    <t>Stellen für Diakone und Diakoninnen</t>
  </si>
  <si>
    <t>III.</t>
  </si>
  <si>
    <t>A.</t>
  </si>
  <si>
    <t>Superintendenturpfarrstelle</t>
  </si>
  <si>
    <t xml:space="preserve">Pfarrstelle </t>
  </si>
  <si>
    <t>B.</t>
  </si>
  <si>
    <t>Diakon/Diakonin</t>
  </si>
  <si>
    <t xml:space="preserve">allg. Verwaltung: </t>
  </si>
  <si>
    <t>A 15</t>
  </si>
  <si>
    <t>A 14</t>
  </si>
  <si>
    <t>A 13</t>
  </si>
  <si>
    <t>A 12</t>
  </si>
  <si>
    <t>A 11</t>
  </si>
  <si>
    <t>A 10</t>
  </si>
  <si>
    <t>A 9</t>
  </si>
  <si>
    <t>A 8</t>
  </si>
  <si>
    <t>C.</t>
  </si>
  <si>
    <t>gerundet:</t>
  </si>
  <si>
    <t>ggf. weiterer proz. Aufschlag *:</t>
  </si>
  <si>
    <r>
      <t xml:space="preserve">*   </t>
    </r>
    <r>
      <rPr>
        <sz val="10"/>
        <rFont val="Arial"/>
        <family val="0"/>
      </rPr>
      <t>ggf. weitere "Planungsreserve" für z.B. Vertretungen, Abfindungen oder Absenkung des Allgem. Zuweisungsvolumens (vgl. § 7 Abs. 3 FAG)</t>
    </r>
  </si>
  <si>
    <t>KK-Sozialarbeiter/ -Sozialarbeiterin</t>
  </si>
  <si>
    <t>Bes.Gr. A 15</t>
  </si>
  <si>
    <t>Pfarrstellen:</t>
  </si>
  <si>
    <t>Mitarbeiterstellen:</t>
  </si>
  <si>
    <t>Betrag:</t>
  </si>
  <si>
    <t>besetzte Stellenanteile im KK (in %)</t>
  </si>
  <si>
    <t>in v.H.</t>
  </si>
  <si>
    <t>TT.MM.JJ</t>
  </si>
  <si>
    <t>Superintendent/ -in</t>
  </si>
  <si>
    <t xml:space="preserve">Der Zeitpunkt hat auch die Umsetzbarkeit/Realisierung (insbes. bei noch besetzten Stellenanteilen) zu berücksichtigen </t>
  </si>
  <si>
    <r>
      <t xml:space="preserve">* </t>
    </r>
    <r>
      <rPr>
        <vertAlign val="superscript"/>
        <sz val="10"/>
        <rFont val="Arial"/>
        <family val="2"/>
      </rPr>
      <t>1</t>
    </r>
  </si>
  <si>
    <r>
      <t xml:space="preserve">* </t>
    </r>
    <r>
      <rPr>
        <vertAlign val="superscript"/>
        <sz val="10"/>
        <rFont val="Arial"/>
        <family val="2"/>
      </rPr>
      <t>2</t>
    </r>
  </si>
  <si>
    <r>
      <t xml:space="preserve">* </t>
    </r>
    <r>
      <rPr>
        <vertAlign val="superscript"/>
        <sz val="10"/>
        <rFont val="Arial"/>
        <family val="2"/>
      </rPr>
      <t>3</t>
    </r>
  </si>
  <si>
    <r>
      <t xml:space="preserve">* </t>
    </r>
    <r>
      <rPr>
        <vertAlign val="superscript"/>
        <sz val="10"/>
        <rFont val="Arial"/>
        <family val="2"/>
      </rPr>
      <t>4</t>
    </r>
  </si>
  <si>
    <r>
      <t xml:space="preserve">Stellen für Kirchenmusiker und -musikerinnen </t>
    </r>
    <r>
      <rPr>
        <b/>
        <sz val="8"/>
        <rFont val="Arial"/>
        <family val="2"/>
      </rPr>
      <t>(ohne "nebenberufl." Organisten, Chorleiter etc.)</t>
    </r>
  </si>
  <si>
    <t>Finanz. aus PdL-Mitteln</t>
  </si>
  <si>
    <t>Pfarrstellen</t>
  </si>
  <si>
    <t>Diakone</t>
  </si>
  <si>
    <t>sonstige Mitarbeiter</t>
  </si>
  <si>
    <t>Zwischensumme</t>
  </si>
  <si>
    <t>Sozialarbeiter</t>
  </si>
  <si>
    <t>Verwaltungsst.</t>
  </si>
  <si>
    <t>1.)</t>
  </si>
  <si>
    <t>2.)</t>
  </si>
  <si>
    <t>3.)</t>
  </si>
  <si>
    <t>Beratungsst.</t>
  </si>
  <si>
    <t>Summe Veränderungen:</t>
  </si>
  <si>
    <t>IV.</t>
  </si>
  <si>
    <t>geplante Änderung Umfang</t>
  </si>
  <si>
    <t>Planungs- / Verrechnungs-betrag</t>
  </si>
  <si>
    <t>Zeitpunkt der Änderung</t>
  </si>
  <si>
    <t>Finanz. Auswir-kungen</t>
  </si>
  <si>
    <r>
      <t xml:space="preserve">Zeitpunkt geplante Änderung * </t>
    </r>
    <r>
      <rPr>
        <vertAlign val="superscript"/>
        <sz val="10"/>
        <rFont val="Arial"/>
        <family val="2"/>
      </rPr>
      <t>2</t>
    </r>
  </si>
  <si>
    <t>Veränderung im Stellenumfang</t>
  </si>
  <si>
    <t>Bestand am 31.12.</t>
  </si>
  <si>
    <t>Anstellungsträger (Kirchengem./ Kirchenkreis)</t>
  </si>
  <si>
    <t>gehobener Dienst</t>
  </si>
  <si>
    <t>Bewertung der Stelle (Bes./Entgeltgr.)</t>
  </si>
  <si>
    <t>Bemerkungen</t>
  </si>
  <si>
    <t xml:space="preserve">weitere finanzrelevante, planungsbereichsbezogene Dienstaufträge </t>
  </si>
  <si>
    <t>(Anstellungsträger der Mitarbeiter/-innen im Amt)</t>
  </si>
  <si>
    <t>Summe Veränderungen</t>
  </si>
  <si>
    <t>Summe Personalkosten</t>
  </si>
  <si>
    <t>&gt;&gt;&gt;&gt;&gt;&gt;&gt;&gt;&gt;&gt;</t>
  </si>
  <si>
    <t xml:space="preserve">Der Zeitpunkt hat auch die Umsetzbarkeit/Realisierung (insbes. bei noch besetzten Stellenanteilen) zu berücksichtigen! </t>
  </si>
  <si>
    <t>Vorbemerkungen und allgemeine Hinweise:</t>
  </si>
  <si>
    <t>(Verrechnungsbetrag nach § 5 FAVO - Pfarrstelle)</t>
  </si>
  <si>
    <t>(Verrechnungsbetrag nach § 5 FAVO - Superintendentur-Pfarrstelle)</t>
  </si>
  <si>
    <t>geplanter Finanzie-rungsanteil</t>
  </si>
  <si>
    <t xml:space="preserve">in v. H. </t>
  </si>
  <si>
    <t>A-Kirchenmusikerstellen</t>
  </si>
  <si>
    <t>B-Kirchenmusikerstellen</t>
  </si>
  <si>
    <r>
      <t xml:space="preserve">Planungs- betrag * </t>
    </r>
    <r>
      <rPr>
        <vertAlign val="superscript"/>
        <sz val="8"/>
        <rFont val="Arial"/>
        <family val="2"/>
      </rPr>
      <t>1</t>
    </r>
  </si>
  <si>
    <t xml:space="preserve">die Finanzierung aus Gesamtzuweisungsmitteln wird als Regelfall unterstellt.  </t>
  </si>
  <si>
    <r>
      <t xml:space="preserve">Hier sind die entspr. Einnahmen herkunfts- und ggf. betragsmäßig zu erfassen, soweit die Finanzierung </t>
    </r>
    <r>
      <rPr>
        <b/>
        <u val="single"/>
        <sz val="10"/>
        <rFont val="Arial"/>
        <family val="2"/>
      </rPr>
      <t xml:space="preserve">nicht </t>
    </r>
    <r>
      <rPr>
        <sz val="10"/>
        <rFont val="Arial"/>
        <family val="0"/>
      </rPr>
      <t xml:space="preserve">aus (Gesamt-)Zuweisungsmitteln erfolgt; </t>
    </r>
  </si>
  <si>
    <t>Sämtliche Mitarbeiterstellen in der Verwaltungsstelle (Kirchenamt/Kirchenkreisamt)</t>
  </si>
  <si>
    <r>
      <t xml:space="preserve">ungeachtet ihrer Finanzierung * </t>
    </r>
    <r>
      <rPr>
        <b/>
        <vertAlign val="superscript"/>
        <sz val="10"/>
        <rFont val="Arial"/>
        <family val="2"/>
      </rPr>
      <t>4</t>
    </r>
  </si>
  <si>
    <t xml:space="preserve">A 14 </t>
  </si>
  <si>
    <t>TVL 13</t>
  </si>
  <si>
    <t>TVL 12</t>
  </si>
  <si>
    <t>TVL 11</t>
  </si>
  <si>
    <t>TVL 10</t>
  </si>
  <si>
    <t>TVL 9</t>
  </si>
  <si>
    <t>Übrige Stellen (pauschaliert)</t>
  </si>
  <si>
    <t>Umfang Stellen 31.12.2012</t>
  </si>
  <si>
    <t>Kosten für die Verwaltungsstelle</t>
  </si>
  <si>
    <t>Summe Verwaltung</t>
  </si>
  <si>
    <t>60er-Regelung in € pro Jahr</t>
  </si>
  <si>
    <t>finanz. Auswirkungen</t>
  </si>
  <si>
    <t>(ohne Dritt-/ Eigen- oder Fremdfinanzierungen)</t>
  </si>
  <si>
    <t>Berechnung Planungsbeträge</t>
  </si>
  <si>
    <t>Berücksichtigung von Personalausgaben</t>
  </si>
  <si>
    <t>Entgeltgruppe :TVL 13</t>
  </si>
  <si>
    <t>1.</t>
  </si>
  <si>
    <t>Stellenplanung für den Ev.-luth. Kirchenkreis</t>
  </si>
  <si>
    <t>Gegenstand der Planung</t>
  </si>
  <si>
    <t xml:space="preserve"> </t>
  </si>
  <si>
    <t>2.</t>
  </si>
  <si>
    <t>3.</t>
  </si>
  <si>
    <t>Gestaltung des Stellenrahmenplans</t>
  </si>
  <si>
    <t>Im Stellenrahmenplan sind für die Berufsgruppen der Pfarrer und Pfarrerinnen, Diakone und Diakoninnen,sowie der A- und B-Kirchenmusiker/-innen alle Stellen</t>
  </si>
  <si>
    <r>
      <t xml:space="preserve">Der Vordruck unterscheidet, ob eine Stelle hinsichtlich ihres </t>
    </r>
    <r>
      <rPr>
        <b/>
        <sz val="10"/>
        <rFont val="Arial"/>
        <family val="2"/>
      </rPr>
      <t>Stellenumfangs</t>
    </r>
    <r>
      <rPr>
        <sz val="10"/>
        <rFont val="Arial"/>
        <family val="0"/>
      </rPr>
      <t xml:space="preserve"> oder hinsichtlich ihrer </t>
    </r>
    <r>
      <rPr>
        <b/>
        <sz val="10"/>
        <rFont val="Arial"/>
        <family val="2"/>
      </rPr>
      <t>Finanzierung</t>
    </r>
    <r>
      <rPr>
        <sz val="10"/>
        <rFont val="Arial"/>
        <family val="0"/>
      </rPr>
      <t xml:space="preserve"> verändert werden soll. Hier war es in der Ver-</t>
    </r>
  </si>
  <si>
    <t>Zusammenstellung der Personalkosten</t>
  </si>
  <si>
    <t>Es ist unbedingt darauf zu achten, dass die Angaben im Stellenrahmenplan mit den Angaben in den jeweiligen Konzepten übereinstimmen, denn der Stellen-</t>
  </si>
  <si>
    <r>
      <t xml:space="preserve">rahmenplan </t>
    </r>
    <r>
      <rPr>
        <b/>
        <sz val="10"/>
        <rFont val="Arial"/>
        <family val="2"/>
      </rPr>
      <t>basiert auf den Konzepten</t>
    </r>
    <r>
      <rPr>
        <sz val="10"/>
        <rFont val="Arial"/>
        <family val="0"/>
      </rPr>
      <t xml:space="preserve"> für die jeweiligen Handlungsfelder (vgl. §§ 20 Abs. 2 und 23 Abs. 1 FAG). </t>
    </r>
  </si>
  <si>
    <t>Weitere Hinweise</t>
  </si>
  <si>
    <r>
      <t xml:space="preserve">Weitere Hinweise finden sich als </t>
    </r>
    <r>
      <rPr>
        <b/>
        <sz val="10"/>
        <rFont val="Arial"/>
        <family val="2"/>
      </rPr>
      <t>*-Hinweise</t>
    </r>
    <r>
      <rPr>
        <sz val="10"/>
        <rFont val="Arial"/>
        <family val="0"/>
      </rPr>
      <t xml:space="preserve"> am Ende der "Pfarrstellen" bzw. "Mitarbeiterstellen". </t>
    </r>
  </si>
  <si>
    <t>Zu *1 ist insbesondere darauf hinzuweisen, dass hier als Anfangsbestand oder Basis der Planungen der geplante Endbestand des laufenden Planungszeitraums</t>
  </si>
  <si>
    <t>Beispiel:</t>
  </si>
  <si>
    <t xml:space="preserve">(Reduzierung von 100 auf 75 %), ist mit 75 % auszuweisen. </t>
  </si>
  <si>
    <t>Ermittlung von Durchschnittsbeträgen (siehe "Pfarrstellen" bzw. "Mitarbeitertstellen")</t>
  </si>
  <si>
    <r>
      <t xml:space="preserve">Sitz der Pfarrstelle (Kirchengem.) * </t>
    </r>
    <r>
      <rPr>
        <vertAlign val="superscript"/>
        <sz val="10"/>
        <rFont val="Arial"/>
        <family val="2"/>
      </rPr>
      <t>1</t>
    </r>
  </si>
  <si>
    <r>
      <t xml:space="preserve">in v. H. * </t>
    </r>
    <r>
      <rPr>
        <vertAlign val="superscript"/>
        <sz val="10"/>
        <rFont val="Arial"/>
        <family val="2"/>
      </rPr>
      <t>2</t>
    </r>
  </si>
  <si>
    <r>
      <t xml:space="preserve">Zeitpunkt geplante Änderung * </t>
    </r>
    <r>
      <rPr>
        <vertAlign val="superscript"/>
        <sz val="10"/>
        <rFont val="Arial"/>
        <family val="2"/>
      </rPr>
      <t>3</t>
    </r>
  </si>
  <si>
    <r>
      <t xml:space="preserve">* </t>
    </r>
    <r>
      <rPr>
        <vertAlign val="superscript"/>
        <sz val="10"/>
        <rFont val="Arial"/>
        <family val="2"/>
      </rPr>
      <t>5</t>
    </r>
  </si>
  <si>
    <r>
      <t xml:space="preserve">Die Pfarrstellen müssen nicht alphabetisch genannt werden. Die Planung in Regionen kann </t>
    </r>
    <r>
      <rPr>
        <b/>
        <u val="single"/>
        <sz val="10"/>
        <rFont val="Arial"/>
        <family val="2"/>
      </rPr>
      <t>z.B.</t>
    </r>
    <r>
      <rPr>
        <sz val="10"/>
        <rFont val="Arial"/>
        <family val="0"/>
      </rPr>
      <t xml:space="preserve"> durch Unterabschnitten (I., II., III.,...) oder durch besondere Farbgebung dargestellt werden. </t>
    </r>
  </si>
  <si>
    <t>Gemäß § 19 des Finanzausgleichsgesetzes - FAG - hat der Kirchenkreis "für die Erfüllung der kirchlichen Aufgaben im Kirchenkreis und den seiner Aufsicht</t>
  </si>
  <si>
    <t>unterstehenden kirchlichen Körperschaften eine Finanzplanung" zu entwickeln.  Die Finanzplanung umfasst dabei a.) die allgemeine Finanzplanung,  b.) die Stellen-</t>
  </si>
  <si>
    <r>
      <t>NICHT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Gegenstand des zu genehmigenden Stellenrahmenplans sind die Abschnitte/Tabellenblätter "</t>
    </r>
    <r>
      <rPr>
        <b/>
        <sz val="10"/>
        <rFont val="Arial"/>
        <family val="2"/>
      </rPr>
      <t>Zusammenstellung Personalkosten</t>
    </r>
    <r>
      <rPr>
        <sz val="10"/>
        <rFont val="Arial"/>
        <family val="2"/>
      </rPr>
      <t xml:space="preserve">" und </t>
    </r>
  </si>
  <si>
    <r>
      <t>"</t>
    </r>
    <r>
      <rPr>
        <b/>
        <sz val="10"/>
        <rFont val="Arial"/>
        <family val="2"/>
      </rPr>
      <t>Berechnung Planungsbeträge</t>
    </r>
    <r>
      <rPr>
        <sz val="10"/>
        <rFont val="Arial"/>
        <family val="2"/>
      </rPr>
      <t>". Dieses sind lediglich Hilfsrechnungen bzw. Hilfsangebote für den Kirchenkreis, die ggf. ausgefüllt werden können!</t>
    </r>
  </si>
  <si>
    <t>mit ausschließlich kirchenkreis- bzw. planungsbereichsbezogenen Auftrag vollständig zu erfassen. Zu den nicht ausschließlich kirchenkreis- bzw. planungs-</t>
  </si>
  <si>
    <t xml:space="preserve">bereichsbezogenen Aufträgen gehören z.B. Stellen für Berufsschulpastoren und innen oder für Diakone und Diakoninnen in der Krankenhausseelsorge. </t>
  </si>
  <si>
    <t xml:space="preserve">Alle Pfarr- und Mitarbeiterstellen sind "brutto" darzustellen, also mit dem gesamten Stellenumfang - unabhängig davon, ob Stellen(-anteile) aus der Gesamt- </t>
  </si>
  <si>
    <t>zuweisung, eigenen Einnahmen aus Vermögen oder aus Leistungen anderer Stellen finanziert werden (vgl. auch § 14 Abs. 1 und 2 FAVO).</t>
  </si>
  <si>
    <t>gangenheit oft schwierig zu erkennen, ob eine Stelle tatsächlich reduziert oder nur auf andere Weise finanziert werden soll. Eine klare Unterscheidung ist</t>
  </si>
  <si>
    <t xml:space="preserve">aber für die Frage, ob die personalwirtschaftlichen Ziele der Landeskirche eingehalten werden (§ 23 Abs. 1 Nr. 2 FAG) und wie ein Dienstverhältnis eines </t>
  </si>
  <si>
    <t>Pfarrers/einer Pfarrerin oder eines anderen Mitarbeiters bzw. einer anderen Mitarbeiterin ausgestaltet werden soll (z.B. unbefristeter voller Auftrag oder unbe-</t>
  </si>
  <si>
    <t>fristeter dreiviertel Auftrag und weiterer befristeter und personengebundener viertel Auftrag).</t>
  </si>
  <si>
    <r>
      <t xml:space="preserve">Der Mustervorduck ist verbindlich </t>
    </r>
    <r>
      <rPr>
        <sz val="10"/>
        <rFont val="Arial"/>
        <family val="2"/>
      </rPr>
      <t>(vgl. § 14 Abs. 4 FAVO)</t>
    </r>
    <r>
      <rPr>
        <sz val="10"/>
        <rFont val="Arial"/>
        <family val="0"/>
      </rPr>
      <t>!</t>
    </r>
  </si>
  <si>
    <t>Der Stellenrahmenplan ist gem. landeskirchlichen Musters aufzustellen und dem Landeskirchenamt in elektronischer Form (Excel-Datei) zur Verfügung zu stellen.</t>
  </si>
  <si>
    <t>Auf § 22 Abs. 1 FAG wird verwiesen. Danach kann der Kirchenkreistag für die Dauer des Planungszeitraums den Kirchenkreisvorstand ermächtigen, Änderungen</t>
  </si>
  <si>
    <t>des Stellenrahmenplans vorzunehmen; der Umfang der Delegation sollte in der Finanzsatzung des Kirchenkreises bestimmt werden.</t>
  </si>
  <si>
    <t>Der Planungsbetrag ist vom Kirchenkreis festzulegen! Vorschläge für die Berechnung des Planungsbetrages finden sich unter "Berechnung Planungsbeträge"; es</t>
  </si>
  <si>
    <t>ist auch möglich, unterschiedliche Beträge in derselben Berufsgruppe (z.B. höhere Beträge für den Kreisjugendwart oder den Kirchenmusikdirektor) zu verwenden.</t>
  </si>
  <si>
    <r>
      <t xml:space="preserve">Kirchenmusikdirektor/-in * </t>
    </r>
    <r>
      <rPr>
        <b/>
        <i/>
        <vertAlign val="superscript"/>
        <sz val="10"/>
        <rFont val="Arial"/>
        <family val="2"/>
      </rPr>
      <t>4</t>
    </r>
  </si>
  <si>
    <r>
      <t>*</t>
    </r>
    <r>
      <rPr>
        <vertAlign val="superscript"/>
        <sz val="10"/>
        <rFont val="Arial"/>
        <family val="2"/>
      </rPr>
      <t xml:space="preserve"> 4</t>
    </r>
  </si>
  <si>
    <t>Hier ist nur der planungsbereichsbezogene Anteil (60,00 v.H.) anzusetzen (40,00 v.H. werden per lk. Einzelzuweisung an den Kirchenkreis finanziert).</t>
  </si>
  <si>
    <t>Veränderung in der Finanzierung</t>
  </si>
  <si>
    <r>
      <t>Anteil der Finanzierung durch Leistungen anderer Stellen *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und andere Finanzierungsarten * </t>
    </r>
    <r>
      <rPr>
        <b/>
        <vertAlign val="superscript"/>
        <sz val="10"/>
        <rFont val="Arial"/>
        <family val="2"/>
      </rPr>
      <t>5</t>
    </r>
  </si>
  <si>
    <r>
      <t xml:space="preserve">* </t>
    </r>
    <r>
      <rPr>
        <vertAlign val="superscript"/>
        <sz val="10"/>
        <rFont val="Arial"/>
        <family val="2"/>
      </rPr>
      <t>6</t>
    </r>
  </si>
  <si>
    <r>
      <t xml:space="preserve">Herkunft der finanz. Mittel / ggf. Bemerkungen *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* </t>
    </r>
    <r>
      <rPr>
        <vertAlign val="superscript"/>
        <sz val="10"/>
        <rFont val="Arial"/>
        <family val="2"/>
      </rPr>
      <t>5</t>
    </r>
  </si>
  <si>
    <r>
      <t xml:space="preserve">Planungsbetrag * </t>
    </r>
    <r>
      <rPr>
        <vertAlign val="superscript"/>
        <sz val="8"/>
        <rFont val="Arial"/>
        <family val="2"/>
      </rPr>
      <t>1</t>
    </r>
  </si>
  <si>
    <r>
      <t xml:space="preserve">Anteil der Finanzierung durch Leistungen anderer Stellen </t>
    </r>
    <r>
      <rPr>
        <b/>
        <sz val="10"/>
        <rFont val="Arial"/>
        <family val="2"/>
      </rPr>
      <t xml:space="preserve">und andere Finanzierungsarten * </t>
    </r>
    <r>
      <rPr>
        <b/>
        <vertAlign val="superscript"/>
        <sz val="10"/>
        <rFont val="Arial"/>
        <family val="2"/>
      </rPr>
      <t>5</t>
    </r>
  </si>
  <si>
    <t>ggf. wäre hier auch eine Rücklagenentnahme auszuweisen</t>
  </si>
  <si>
    <t>&gt;&gt;&gt;</t>
  </si>
  <si>
    <t>Für die Darstellung der Finanzierung nach den einzelnen Haushaltsjahren bitte entsprechende Spalten durch Klicken der Gruppierung " + " (s.o.) einblenden !!!</t>
  </si>
  <si>
    <t xml:space="preserve">Fakultativ (freiwillige Angabe): </t>
  </si>
  <si>
    <r>
      <t>Höhe der finanziellen Auswirkungen als (Ganz-)Jahresbetrag im Jahr,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in dem die Veränderung eintritt, - analog zu den Veränderungen im Stellenumfang - </t>
    </r>
  </si>
  <si>
    <t xml:space="preserve">Leistungen anderer Stellen (§1 Abs. 1 FAG) sind u.a. Leistungen von Fördervereinen, Stiftungen, Sponsoren, kommunalen Körperschaften, die Klosterkammer, . . . </t>
  </si>
  <si>
    <r>
      <t xml:space="preserve">Leistungen anderer Stellen </t>
    </r>
    <r>
      <rPr>
        <sz val="10"/>
        <rFont val="Arial"/>
        <family val="2"/>
      </rPr>
      <t xml:space="preserve">(§ 1 Abs. 1 FAG) </t>
    </r>
    <r>
      <rPr>
        <sz val="10"/>
        <rFont val="Arial"/>
        <family val="0"/>
      </rPr>
      <t>sind u.a. Leistungen von Fördervereinen, Stiftungen, Sponsoren, kommunalen Körperschaften . . .</t>
    </r>
  </si>
  <si>
    <r>
      <t>Höhe der finanziellen Auswirkungen als (Ganz-)Jahresbetrag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Jahr, in dem die Veränderung eintritt, -</t>
    </r>
    <r>
      <rPr>
        <sz val="10"/>
        <rFont val="Arial"/>
        <family val="0"/>
      </rPr>
      <t xml:space="preserve"> analog zu den Veränderungen im Stellenumfang - </t>
    </r>
  </si>
  <si>
    <t>Muster-Kirchenkreis</t>
  </si>
  <si>
    <t xml:space="preserve">Planung der Stellen und der Personalausgaben  für den Planungszeitraum 01.01.2017 - 31.12.2022 </t>
  </si>
  <si>
    <t>planung und c.) das Gebäudemanagement, einschl. der Gebäudebedarfsplanung. Genehmigungspflichtig ist nach § 23 FAG lediglich die Stellenplanung.</t>
  </si>
  <si>
    <t>zur Umsetzung der Stellenplanung darstellt;  daher sind sie auf jeden Fall im Stellenrahmenplan auszuweisen.</t>
  </si>
  <si>
    <t>stellt klar, dass neben den Veränderungen im Bestand von Pfarrstellen künftig auch die Herstellung oder Aufhebung pfarramtlicher Verbindungen eine Maßnahme</t>
  </si>
  <si>
    <t xml:space="preserve">(Stand: 31.12.2016, 24.00 Uhr) anzugeben ist.  </t>
  </si>
  <si>
    <t>Eine Pfarrstelle, die nach der für den Planungszeitraum 2013 - 2016 genehmigten Planung mit Ablauf des 31.12.2016 verändert  werden soll</t>
  </si>
  <si>
    <t>Eine Pfarrstelle, die nach der Planung für den neuen Planungszeitraum zum 01.01.2017 verändert werden soll (Reduzierung von 100 auf 75 %)</t>
  </si>
  <si>
    <t>ist noch mit 100 % und der dann geplanten Veränderung um "- 25 %" zum "01.01.2017" darzustellen.</t>
  </si>
  <si>
    <t>Umfang Planstelle 31.12.2016</t>
  </si>
  <si>
    <t>Umfang Stelle 31.12.2016</t>
  </si>
  <si>
    <r>
      <t xml:space="preserve">Zeitpunkt geplante Änderung * </t>
    </r>
    <r>
      <rPr>
        <vertAlign val="superscript"/>
        <sz val="9"/>
        <rFont val="Arial"/>
        <family val="2"/>
      </rPr>
      <t>2</t>
    </r>
  </si>
  <si>
    <r>
      <t xml:space="preserve">Zeitpunkt geplante Änderung * </t>
    </r>
    <r>
      <rPr>
        <vertAlign val="superscript"/>
        <sz val="9"/>
        <rFont val="Arial"/>
        <family val="2"/>
      </rPr>
      <t>3</t>
    </r>
  </si>
  <si>
    <r>
      <t xml:space="preserve">Herkunft der finanz. Mittel / ggf. Bemerkungen * </t>
    </r>
    <r>
      <rPr>
        <vertAlign val="superscript"/>
        <sz val="9"/>
        <rFont val="Arial"/>
        <family val="2"/>
      </rPr>
      <t>5</t>
    </r>
  </si>
  <si>
    <r>
      <t xml:space="preserve">* </t>
    </r>
    <r>
      <rPr>
        <vertAlign val="superscript"/>
        <sz val="9"/>
        <rFont val="Arial"/>
        <family val="2"/>
      </rPr>
      <t>6</t>
    </r>
  </si>
  <si>
    <t>Summe der Durchschnitte bzw. Anfangsbestand 2016</t>
  </si>
  <si>
    <t>Veränderungen 2017</t>
  </si>
  <si>
    <t>Veränderungen 2018</t>
  </si>
  <si>
    <t>Veränderungen 2019</t>
  </si>
  <si>
    <t>Veränderungen 2020</t>
  </si>
  <si>
    <t>Veränderungen 2021</t>
  </si>
  <si>
    <t>Veränderungen 2022</t>
  </si>
  <si>
    <t>Endstand am 31.12.2022:</t>
  </si>
  <si>
    <t>Summe Personalkosten 2019</t>
  </si>
  <si>
    <t>Summe Personalkosten 2020</t>
  </si>
  <si>
    <t>Summe Personalkosten 2017</t>
  </si>
  <si>
    <t>Summe Personalkosten 2018</t>
  </si>
  <si>
    <t>Summe Personalkosten 2021</t>
  </si>
  <si>
    <t>Summe Personalkosten 2022</t>
  </si>
  <si>
    <t>Kontrollrechnung</t>
  </si>
  <si>
    <t>pauschal</t>
  </si>
  <si>
    <t>Betrag am 31.12.2016:</t>
  </si>
  <si>
    <t>Pfarrstellen (Kirchl. Amtsbl. 2014, S. ):</t>
  </si>
  <si>
    <t>(Stand: 31.12.2016)</t>
  </si>
  <si>
    <t>Die vom Kirchenkreistag zu beschließende und vom Landeskirchenamt nach § 23 FAG zu genehmigende Stellenplanung bezieht sich seit dem 01.01.2013</t>
  </si>
  <si>
    <t>Pfarramtlichen Verbindungen sind nach § 14 Abs. 3 FAVO auszuweisen (z.B. a., b., c., … oder farbig hinterlegt).</t>
  </si>
  <si>
    <t xml:space="preserve">Planstelle nach genehmigten, ggf. fortgeschriebenen Stellenrahmenplan 2013- 2016 </t>
  </si>
  <si>
    <r>
      <rPr>
        <i/>
        <sz val="10"/>
        <color indexed="60"/>
        <rFont val="Arial"/>
        <family val="2"/>
      </rPr>
      <t>jeweils Endstufe 5
der Entgelttabelle</t>
    </r>
    <r>
      <rPr>
        <sz val="10"/>
        <rFont val="Arial"/>
        <family val="0"/>
      </rPr>
      <t xml:space="preserve">
Gesamt-Personalkosten für diese Berufsgruppe in 2014</t>
    </r>
  </si>
  <si>
    <t>veranschl. tarifl. Erhöhung f. 2015 und 2016 je 2,00 %:</t>
  </si>
  <si>
    <r>
      <t xml:space="preserve">Kirchenmusikdirektor / -direktorin    </t>
    </r>
    <r>
      <rPr>
        <i/>
        <sz val="10"/>
        <rFont val="Arial"/>
        <family val="2"/>
      </rPr>
      <t>(TV-L)</t>
    </r>
  </si>
  <si>
    <t>Kirchenmusiker /-in mit A-Abschluss und A-Stelle</t>
  </si>
  <si>
    <t>Kirchenmusiker /-in mit B-Abschluss und B-Stelle</t>
  </si>
  <si>
    <t>insges. + 4,04 %</t>
  </si>
  <si>
    <r>
      <t>Mitarbeiterstellen:</t>
    </r>
    <r>
      <rPr>
        <sz val="10"/>
        <color indexed="10"/>
        <rFont val="Arial"/>
        <family val="2"/>
      </rPr>
      <t xml:space="preserve"> ***</t>
    </r>
  </si>
  <si>
    <t>Gesamtpersonal-kosten für Berufsgruppe im Kirchenkreis</t>
  </si>
  <si>
    <t>ggf. privatrechtl. Mitarbeiter/-innen Entgeltgruppe :TVL 13</t>
  </si>
  <si>
    <t>TVL   9</t>
  </si>
  <si>
    <t>*** Beträge nach TL-L nach Maßgabe der DienstVO unter Außer-Acht-Lassen von individuellen Endstufen übergeleiteter Mitarbeiter/-innen.</t>
  </si>
  <si>
    <t xml:space="preserve">Eine Ausnahme bilden die Pfarrstellen: Hier gibt es in Bezug auf die Verrechnung nach § 10 Abs. 2 FAG verbindliche Durchschnittsbeträge für </t>
  </si>
  <si>
    <t>Superintendentur- bzw. (Gemeinde-)Pfarrstellen.</t>
  </si>
  <si>
    <r>
      <t xml:space="preserve">schnittsbeträgen je Berufsgruppe zu planen. Hierfür werden allerdings </t>
    </r>
    <r>
      <rPr>
        <b/>
        <u val="single"/>
        <sz val="10"/>
        <rFont val="Arial"/>
        <family val="2"/>
      </rPr>
      <t>keine verbindlichen Durchschnittsbeträge</t>
    </r>
    <r>
      <rPr>
        <b/>
        <sz val="10"/>
        <rFont val="Arial"/>
        <family val="2"/>
      </rPr>
      <t xml:space="preserve"> für die Landeskirche vorgegeben. </t>
    </r>
  </si>
  <si>
    <t>Wir empfehlen  - wie bisher - nicht auf der Basis der tatsächlichen Ist-Personalkosten des Stelleninhabers/der Stelleninhaberin, sondern nach Durch-</t>
  </si>
  <si>
    <t>Nachfolgend finden Sie Beispiele, wie Durchschnittsbeträge ermittelt werden können - als Hilfestellung und Angebot des Landeskirchenamtes.</t>
  </si>
  <si>
    <t xml:space="preserve"> Sie können mit diesen planen oder die entsprechenden Durchschnittsbeträge vor Ort selbst kalkulieren. </t>
  </si>
  <si>
    <t>Jahre des Planungszeitraums werden voraussichtlich im Rahmen der lk. Haushaltsplanung über die Zuweisungswerte (vgl. § 2 Abs. 3 FAG) berücksichtigt.</t>
  </si>
  <si>
    <r>
      <t>Wichtiger Hinweis:</t>
    </r>
    <r>
      <rPr>
        <b/>
        <sz val="10"/>
        <rFont val="Arial"/>
        <family val="2"/>
      </rPr>
      <t xml:space="preserve"> Die Personalkostenplanung ist auf den </t>
    </r>
    <r>
      <rPr>
        <b/>
        <sz val="10"/>
        <color indexed="10"/>
        <rFont val="Arial"/>
        <family val="2"/>
      </rPr>
      <t>Stichtag "31.12.2016"</t>
    </r>
    <r>
      <rPr>
        <b/>
        <sz val="10"/>
        <rFont val="Arial"/>
        <family val="2"/>
      </rPr>
      <t xml:space="preserve"> zu beziehen! Eventuelle Personalkostensteigerungen für die folgenden </t>
    </r>
  </si>
  <si>
    <t>nur noch auf folgende Berufsgruppen im Verkündigungsdienst, für die die 25. Landessynode gem. Aktenstück Nr. 23 folgende  personalwirtschaftliche Ziele</t>
  </si>
  <si>
    <r>
      <rPr>
        <b/>
        <sz val="10"/>
        <rFont val="Arial"/>
        <family val="2"/>
      </rPr>
      <t xml:space="preserve">A- und B-Stellen für Kirchenmusikerinnen und Kirchenmusikern </t>
    </r>
    <r>
      <rPr>
        <sz val="10"/>
        <rFont val="Arial"/>
        <family val="2"/>
      </rPr>
      <t>und deren angemessene regionale Verteilung sicherzustellen.</t>
    </r>
  </si>
  <si>
    <r>
      <t xml:space="preserve">definiert hat: in den Stellenrahmenplänen der Kirchenkreise dürfen in der Summe der Landeskirche zum Stichtag 31.12.2022 </t>
    </r>
    <r>
      <rPr>
        <b/>
        <sz val="10"/>
        <rFont val="Arial"/>
        <family val="2"/>
      </rPr>
      <t xml:space="preserve">nicht weniger als 1.154 Pfarrstellen </t>
    </r>
  </si>
  <si>
    <r>
      <t xml:space="preserve">Nach § 14 Abs. 3 FAVO sind im Stellenrahmenplan auch </t>
    </r>
    <r>
      <rPr>
        <b/>
        <sz val="10"/>
        <rFont val="Arial"/>
        <family val="2"/>
      </rPr>
      <t>p</t>
    </r>
    <r>
      <rPr>
        <b/>
        <u val="single"/>
        <sz val="10"/>
        <rFont val="Arial"/>
        <family val="2"/>
      </rPr>
      <t>farramtliche Verbindungen von Kirchengemeinden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auszuweisen</t>
    </r>
    <r>
      <rPr>
        <sz val="10"/>
        <rFont val="Arial"/>
        <family val="2"/>
      </rPr>
      <t>. Begründung:  § 24 Abs. 1 FAG</t>
    </r>
  </si>
  <si>
    <r>
      <t>durch die Klosterkammer finanziert werden, b.) für welchen Zeitraum eine</t>
    </r>
    <r>
      <rPr>
        <b/>
        <u val="single"/>
        <sz val="10"/>
        <rFont val="Arial"/>
        <family val="2"/>
      </rPr>
      <t xml:space="preserve"> Wiederbesetzungssperre</t>
    </r>
    <r>
      <rPr>
        <sz val="10"/>
        <rFont val="Arial"/>
        <family val="2"/>
      </rPr>
      <t xml:space="preserve"> ( § 24 Abs. 2 Nr. 1 FAG) gelten soll und c.) bis wann und in welchem Umfang </t>
    </r>
  </si>
  <si>
    <r>
      <t xml:space="preserve">Hier ist insbes. darzulegen, a.) ob und in welcher Höhe eine Finanzierung der Personalausgaben der Pfarrer und Pfarrerinnen durch </t>
    </r>
    <r>
      <rPr>
        <b/>
        <u val="single"/>
        <sz val="9"/>
        <rFont val="Arial"/>
        <family val="2"/>
      </rPr>
      <t>Rücklagenentnahme</t>
    </r>
    <r>
      <rPr>
        <sz val="9"/>
        <rFont val="Arial"/>
        <family val="2"/>
      </rPr>
      <t xml:space="preserve"> erfolgt und ob ggf. Stellenanteile</t>
    </r>
  </si>
  <si>
    <r>
      <rPr>
        <b/>
        <u val="single"/>
        <sz val="10"/>
        <rFont val="Arial"/>
        <family val="2"/>
      </rPr>
      <t xml:space="preserve">60er-Mittel </t>
    </r>
    <r>
      <rPr>
        <sz val="10"/>
        <rFont val="Arial"/>
        <family val="0"/>
      </rPr>
      <t>in Anspruch genommen werden.</t>
    </r>
  </si>
  <si>
    <t>Kirchenmusiker</t>
  </si>
  <si>
    <r>
      <t xml:space="preserve">(unterproportionale Kürzung) und </t>
    </r>
    <r>
      <rPr>
        <b/>
        <sz val="10"/>
        <rFont val="Arial"/>
        <family val="2"/>
      </rPr>
      <t>nicht weniger als 360 Diakonenstellen</t>
    </r>
    <r>
      <rPr>
        <sz val="10"/>
        <rFont val="Arial"/>
        <family val="0"/>
      </rPr>
      <t xml:space="preserve"> (proportionale Kürzung) ausgewiesen sein. Außerdem ist eine hinreichende Anzahl von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</si>
</sst>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%"/>
    <numFmt numFmtId="181" formatCode="\+\ 0.00;\ \-\ 0.00"/>
    <numFmt numFmtId="182" formatCode="\+\ 0.00\ %;\ \-\ 0.00\ %"/>
    <numFmt numFmtId="183" formatCode="#,##0\ \€"/>
    <numFmt numFmtId="184" formatCode="#,##0.00\ \€"/>
    <numFmt numFmtId="185" formatCode="dd/mm/yy"/>
    <numFmt numFmtId="186" formatCode="d/m/yyyy"/>
    <numFmt numFmtId="187" formatCode="#,##0_ ;[Red]\-#,##0\ "/>
    <numFmt numFmtId="188" formatCode="[$-407]dddd\,\ d\.\ mmmm\ yyyy"/>
    <numFmt numFmtId="189" formatCode="#,##0\ &quot;€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78">
    <font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sz val="8.5"/>
      <name val="Arial"/>
      <family val="0"/>
    </font>
    <font>
      <b/>
      <i/>
      <sz val="8.5"/>
      <name val="Arial"/>
      <family val="0"/>
    </font>
    <font>
      <b/>
      <u val="single"/>
      <sz val="14"/>
      <color indexed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u val="double"/>
      <sz val="10"/>
      <name val="Arial"/>
      <family val="0"/>
    </font>
    <font>
      <b/>
      <sz val="8"/>
      <color indexed="12"/>
      <name val="Arial"/>
      <family val="2"/>
    </font>
    <font>
      <sz val="10"/>
      <color indexed="10"/>
      <name val="Arial"/>
      <family val="0"/>
    </font>
    <font>
      <b/>
      <u val="single"/>
      <sz val="9"/>
      <name val="Arial"/>
      <family val="2"/>
    </font>
    <font>
      <b/>
      <sz val="16"/>
      <name val="Arial"/>
      <family val="2"/>
    </font>
    <font>
      <b/>
      <i/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i/>
      <sz val="10"/>
      <color indexed="6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177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17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3" fontId="0" fillId="0" borderId="0" xfId="0" applyNumberFormat="1" applyAlignment="1">
      <alignment/>
    </xf>
    <xf numFmtId="18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4" fontId="0" fillId="0" borderId="11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2" fontId="0" fillId="0" borderId="26" xfId="0" applyNumberFormat="1" applyBorder="1" applyAlignment="1">
      <alignment horizontal="center" vertical="top" wrapText="1"/>
    </xf>
    <xf numFmtId="3" fontId="0" fillId="0" borderId="27" xfId="0" applyNumberFormat="1" applyFill="1" applyBorder="1" applyAlignment="1">
      <alignment vertical="top"/>
    </xf>
    <xf numFmtId="0" fontId="0" fillId="33" borderId="25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vertical="top"/>
    </xf>
    <xf numFmtId="4" fontId="0" fillId="0" borderId="30" xfId="0" applyNumberFormat="1" applyBorder="1" applyAlignment="1">
      <alignment vertical="top"/>
    </xf>
    <xf numFmtId="4" fontId="0" fillId="33" borderId="29" xfId="0" applyNumberFormat="1" applyFill="1" applyBorder="1" applyAlignment="1">
      <alignment vertical="top"/>
    </xf>
    <xf numFmtId="14" fontId="0" fillId="33" borderId="31" xfId="0" applyNumberFormat="1" applyFill="1" applyBorder="1" applyAlignment="1">
      <alignment horizontal="center" vertical="top"/>
    </xf>
    <xf numFmtId="0" fontId="14" fillId="34" borderId="32" xfId="0" applyNumberFormat="1" applyFont="1" applyFill="1" applyBorder="1" applyAlignment="1">
      <alignment vertical="top" wrapText="1"/>
    </xf>
    <xf numFmtId="3" fontId="0" fillId="0" borderId="30" xfId="0" applyNumberFormat="1" applyFill="1" applyBorder="1" applyAlignment="1">
      <alignment vertical="top"/>
    </xf>
    <xf numFmtId="14" fontId="0" fillId="34" borderId="32" xfId="0" applyNumberFormat="1" applyFill="1" applyBorder="1" applyAlignment="1">
      <alignment vertical="top"/>
    </xf>
    <xf numFmtId="0" fontId="0" fillId="0" borderId="33" xfId="0" applyBorder="1" applyAlignment="1">
      <alignment horizontal="center" vertical="top"/>
    </xf>
    <xf numFmtId="0" fontId="0" fillId="0" borderId="19" xfId="0" applyBorder="1" applyAlignment="1">
      <alignment vertical="top"/>
    </xf>
    <xf numFmtId="4" fontId="0" fillId="0" borderId="1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right"/>
    </xf>
    <xf numFmtId="0" fontId="4" fillId="0" borderId="29" xfId="0" applyFont="1" applyBorder="1" applyAlignment="1">
      <alignment horizontal="left" vertical="top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4" borderId="2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4" fontId="0" fillId="34" borderId="27" xfId="0" applyNumberFormat="1" applyFill="1" applyBorder="1" applyAlignment="1">
      <alignment horizontal="center" vertical="top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189" fontId="7" fillId="0" borderId="19" xfId="0" applyNumberFormat="1" applyFont="1" applyBorder="1" applyAlignment="1">
      <alignment/>
    </xf>
    <xf numFmtId="189" fontId="7" fillId="0" borderId="20" xfId="0" applyNumberFormat="1" applyFont="1" applyBorder="1" applyAlignment="1">
      <alignment/>
    </xf>
    <xf numFmtId="0" fontId="19" fillId="0" borderId="0" xfId="0" applyFont="1" applyFill="1" applyBorder="1" applyAlignment="1">
      <alignment horizontal="right"/>
    </xf>
    <xf numFmtId="189" fontId="0" fillId="0" borderId="0" xfId="0" applyNumberFormat="1" applyFill="1" applyBorder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33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3" fontId="0" fillId="34" borderId="43" xfId="0" applyNumberFormat="1" applyFont="1" applyFill="1" applyBorder="1" applyAlignment="1">
      <alignment horizontal="center" vertical="top" wrapText="1"/>
    </xf>
    <xf numFmtId="3" fontId="0" fillId="34" borderId="44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right" vertical="top"/>
    </xf>
    <xf numFmtId="3" fontId="0" fillId="34" borderId="44" xfId="0" applyNumberFormat="1" applyFont="1" applyFill="1" applyBorder="1" applyAlignment="1">
      <alignment horizontal="center" vertical="top"/>
    </xf>
    <xf numFmtId="0" fontId="3" fillId="33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5" fillId="0" borderId="24" xfId="0" applyFont="1" applyBorder="1" applyAlignment="1">
      <alignment horizontal="right" vertical="top"/>
    </xf>
    <xf numFmtId="4" fontId="6" fillId="0" borderId="24" xfId="0" applyNumberFormat="1" applyFont="1" applyBorder="1" applyAlignment="1">
      <alignment vertical="top"/>
    </xf>
    <xf numFmtId="3" fontId="5" fillId="0" borderId="24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3" fillId="0" borderId="24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5" fillId="0" borderId="26" xfId="0" applyFont="1" applyBorder="1" applyAlignment="1">
      <alignment horizontal="left" vertical="top" wrapText="1"/>
    </xf>
    <xf numFmtId="3" fontId="12" fillId="0" borderId="27" xfId="0" applyNumberFormat="1" applyFont="1" applyFill="1" applyBorder="1" applyAlignment="1">
      <alignment vertical="top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7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" fontId="3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vertical="top"/>
    </xf>
    <xf numFmtId="0" fontId="0" fillId="0" borderId="29" xfId="0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4" fontId="0" fillId="0" borderId="49" xfId="0" applyNumberFormat="1" applyBorder="1" applyAlignment="1">
      <alignment horizontal="right" vertical="top"/>
    </xf>
    <xf numFmtId="4" fontId="0" fillId="0" borderId="30" xfId="0" applyNumberFormat="1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0" xfId="0" applyBorder="1" applyAlignment="1">
      <alignment vertical="top"/>
    </xf>
    <xf numFmtId="4" fontId="0" fillId="0" borderId="50" xfId="0" applyNumberFormat="1" applyBorder="1" applyAlignment="1">
      <alignment vertical="top"/>
    </xf>
    <xf numFmtId="3" fontId="0" fillId="0" borderId="0" xfId="0" applyNumberFormat="1" applyFill="1" applyBorder="1" applyAlignment="1">
      <alignment horizontal="center" vertical="top"/>
    </xf>
    <xf numFmtId="14" fontId="0" fillId="33" borderId="28" xfId="0" applyNumberFormat="1" applyFill="1" applyBorder="1" applyAlignment="1">
      <alignment horizontal="center" vertical="top" wrapText="1"/>
    </xf>
    <xf numFmtId="189" fontId="7" fillId="0" borderId="51" xfId="0" applyNumberFormat="1" applyFont="1" applyBorder="1" applyAlignment="1">
      <alignment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vertical="top"/>
    </xf>
    <xf numFmtId="4" fontId="0" fillId="0" borderId="53" xfId="0" applyNumberFormat="1" applyBorder="1" applyAlignment="1">
      <alignment vertical="top"/>
    </xf>
    <xf numFmtId="0" fontId="23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8" fillId="0" borderId="54" xfId="0" applyFont="1" applyBorder="1" applyAlignment="1">
      <alignment horizontal="center" wrapText="1"/>
    </xf>
    <xf numFmtId="189" fontId="3" fillId="0" borderId="55" xfId="0" applyNumberFormat="1" applyFont="1" applyFill="1" applyBorder="1" applyAlignment="1">
      <alignment horizontal="center"/>
    </xf>
    <xf numFmtId="189" fontId="3" fillId="0" borderId="56" xfId="0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57" xfId="0" applyFont="1" applyFill="1" applyBorder="1" applyAlignment="1">
      <alignment horizontal="left"/>
    </xf>
    <xf numFmtId="0" fontId="0" fillId="0" borderId="58" xfId="0" applyBorder="1" applyAlignment="1">
      <alignment horizontal="center" wrapText="1"/>
    </xf>
    <xf numFmtId="0" fontId="18" fillId="0" borderId="5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14" fontId="0" fillId="34" borderId="27" xfId="0" applyNumberFormat="1" applyFont="1" applyFill="1" applyBorder="1" applyAlignment="1">
      <alignment horizontal="center" vertical="top"/>
    </xf>
    <xf numFmtId="0" fontId="7" fillId="35" borderId="63" xfId="0" applyFont="1" applyFill="1" applyBorder="1" applyAlignment="1">
      <alignment horizontal="center" vertical="top" wrapText="1"/>
    </xf>
    <xf numFmtId="0" fontId="7" fillId="35" borderId="51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center"/>
    </xf>
    <xf numFmtId="189" fontId="7" fillId="0" borderId="66" xfId="0" applyNumberFormat="1" applyFont="1" applyFill="1" applyBorder="1" applyAlignment="1">
      <alignment horizontal="center"/>
    </xf>
    <xf numFmtId="189" fontId="7" fillId="0" borderId="67" xfId="0" applyNumberFormat="1" applyFont="1" applyFill="1" applyBorder="1" applyAlignment="1">
      <alignment horizontal="center"/>
    </xf>
    <xf numFmtId="189" fontId="7" fillId="0" borderId="68" xfId="0" applyNumberFormat="1" applyFont="1" applyFill="1" applyBorder="1" applyAlignment="1">
      <alignment horizontal="center"/>
    </xf>
    <xf numFmtId="0" fontId="3" fillId="0" borderId="69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center"/>
    </xf>
    <xf numFmtId="189" fontId="7" fillId="0" borderId="71" xfId="0" applyNumberFormat="1" applyFont="1" applyFill="1" applyBorder="1" applyAlignment="1">
      <alignment horizontal="center"/>
    </xf>
    <xf numFmtId="189" fontId="7" fillId="0" borderId="72" xfId="0" applyNumberFormat="1" applyFont="1" applyFill="1" applyBorder="1" applyAlignment="1">
      <alignment horizontal="center"/>
    </xf>
    <xf numFmtId="189" fontId="7" fillId="0" borderId="73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vertical="top"/>
    </xf>
    <xf numFmtId="2" fontId="0" fillId="34" borderId="3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183" fontId="3" fillId="0" borderId="0" xfId="0" applyNumberFormat="1" applyFont="1" applyAlignment="1">
      <alignment/>
    </xf>
    <xf numFmtId="0" fontId="1" fillId="36" borderId="0" xfId="0" applyFont="1" applyFill="1" applyAlignment="1">
      <alignment horizontal="left"/>
    </xf>
    <xf numFmtId="4" fontId="0" fillId="33" borderId="29" xfId="0" applyNumberFormat="1" applyFont="1" applyFill="1" applyBorder="1" applyAlignment="1">
      <alignment vertical="top"/>
    </xf>
    <xf numFmtId="14" fontId="0" fillId="33" borderId="3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2" fontId="0" fillId="0" borderId="30" xfId="0" applyNumberFormat="1" applyBorder="1" applyAlignment="1">
      <alignment horizontal="right" vertical="top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78" xfId="0" applyFill="1" applyBorder="1" applyAlignment="1">
      <alignment horizontal="center" vertical="top" wrapText="1"/>
    </xf>
    <xf numFmtId="14" fontId="0" fillId="33" borderId="27" xfId="0" applyNumberFormat="1" applyFill="1" applyBorder="1" applyAlignment="1">
      <alignment horizontal="center" vertical="top"/>
    </xf>
    <xf numFmtId="0" fontId="0" fillId="37" borderId="31" xfId="0" applyFill="1" applyBorder="1" applyAlignment="1">
      <alignment/>
    </xf>
    <xf numFmtId="3" fontId="0" fillId="37" borderId="29" xfId="0" applyNumberFormat="1" applyFill="1" applyBorder="1" applyAlignment="1">
      <alignment horizontal="center"/>
    </xf>
    <xf numFmtId="3" fontId="0" fillId="37" borderId="48" xfId="0" applyNumberFormat="1" applyFill="1" applyBorder="1" applyAlignment="1">
      <alignment/>
    </xf>
    <xf numFmtId="0" fontId="0" fillId="37" borderId="79" xfId="0" applyFill="1" applyBorder="1" applyAlignment="1">
      <alignment/>
    </xf>
    <xf numFmtId="14" fontId="0" fillId="37" borderId="18" xfId="0" applyNumberFormat="1" applyFill="1" applyBorder="1" applyAlignment="1">
      <alignment/>
    </xf>
    <xf numFmtId="14" fontId="0" fillId="37" borderId="23" xfId="0" applyNumberFormat="1" applyFill="1" applyBorder="1" applyAlignment="1">
      <alignment/>
    </xf>
    <xf numFmtId="4" fontId="0" fillId="0" borderId="80" xfId="0" applyNumberFormat="1" applyFill="1" applyBorder="1" applyAlignment="1">
      <alignment horizontal="center" vertical="top"/>
    </xf>
    <xf numFmtId="14" fontId="0" fillId="0" borderId="31" xfId="0" applyNumberFormat="1" applyFont="1" applyFill="1" applyBorder="1" applyAlignment="1">
      <alignment horizontal="center" vertical="top"/>
    </xf>
    <xf numFmtId="14" fontId="0" fillId="0" borderId="27" xfId="0" applyNumberFormat="1" applyFill="1" applyBorder="1" applyAlignment="1">
      <alignment horizontal="center" vertical="top"/>
    </xf>
    <xf numFmtId="14" fontId="5" fillId="0" borderId="31" xfId="0" applyNumberFormat="1" applyFont="1" applyFill="1" applyBorder="1" applyAlignment="1">
      <alignment horizontal="center" vertical="top"/>
    </xf>
    <xf numFmtId="14" fontId="5" fillId="0" borderId="27" xfId="0" applyNumberFormat="1" applyFont="1" applyFill="1" applyBorder="1" applyAlignment="1">
      <alignment horizontal="center" vertical="top"/>
    </xf>
    <xf numFmtId="0" fontId="14" fillId="0" borderId="81" xfId="0" applyNumberFormat="1" applyFont="1" applyFill="1" applyBorder="1" applyAlignment="1">
      <alignment vertical="top"/>
    </xf>
    <xf numFmtId="0" fontId="15" fillId="0" borderId="81" xfId="0" applyNumberFormat="1" applyFont="1" applyFill="1" applyBorder="1" applyAlignment="1">
      <alignment horizontal="center" vertical="top"/>
    </xf>
    <xf numFmtId="14" fontId="0" fillId="33" borderId="32" xfId="0" applyNumberFormat="1" applyFill="1" applyBorder="1" applyAlignment="1">
      <alignment horizontal="center" vertical="top"/>
    </xf>
    <xf numFmtId="0" fontId="0" fillId="0" borderId="37" xfId="0" applyFill="1" applyBorder="1" applyAlignment="1">
      <alignment/>
    </xf>
    <xf numFmtId="3" fontId="0" fillId="0" borderId="29" xfId="0" applyNumberFormat="1" applyFont="1" applyFill="1" applyBorder="1" applyAlignment="1">
      <alignment horizontal="center" vertical="top"/>
    </xf>
    <xf numFmtId="4" fontId="0" fillId="33" borderId="81" xfId="0" applyNumberFormat="1" applyFill="1" applyBorder="1" applyAlignment="1">
      <alignment vertical="top"/>
    </xf>
    <xf numFmtId="3" fontId="0" fillId="0" borderId="81" xfId="0" applyNumberFormat="1" applyFill="1" applyBorder="1" applyAlignment="1">
      <alignment horizontal="right" vertical="top"/>
    </xf>
    <xf numFmtId="3" fontId="0" fillId="0" borderId="82" xfId="0" applyNumberFormat="1" applyFill="1" applyBorder="1" applyAlignment="1">
      <alignment horizontal="right" vertical="top"/>
    </xf>
    <xf numFmtId="4" fontId="0" fillId="33" borderId="80" xfId="0" applyNumberFormat="1" applyFill="1" applyBorder="1" applyAlignment="1">
      <alignment vertical="top"/>
    </xf>
    <xf numFmtId="4" fontId="0" fillId="0" borderId="31" xfId="0" applyNumberFormat="1" applyFill="1" applyBorder="1" applyAlignment="1">
      <alignment horizontal="center" vertical="top"/>
    </xf>
    <xf numFmtId="3" fontId="0" fillId="37" borderId="33" xfId="0" applyNumberFormat="1" applyFill="1" applyBorder="1" applyAlignment="1">
      <alignment horizontal="center"/>
    </xf>
    <xf numFmtId="3" fontId="0" fillId="33" borderId="29" xfId="0" applyNumberFormat="1" applyFill="1" applyBorder="1" applyAlignment="1">
      <alignment vertical="top"/>
    </xf>
    <xf numFmtId="3" fontId="0" fillId="33" borderId="31" xfId="0" applyNumberFormat="1" applyFill="1" applyBorder="1" applyAlignment="1">
      <alignment horizontal="center" vertical="top"/>
    </xf>
    <xf numFmtId="3" fontId="5" fillId="33" borderId="31" xfId="0" applyNumberFormat="1" applyFont="1" applyFill="1" applyBorder="1" applyAlignment="1">
      <alignment horizontal="center" vertical="top"/>
    </xf>
    <xf numFmtId="3" fontId="0" fillId="37" borderId="31" xfId="0" applyNumberFormat="1" applyFill="1" applyBorder="1" applyAlignment="1">
      <alignment/>
    </xf>
    <xf numFmtId="3" fontId="5" fillId="33" borderId="83" xfId="0" applyNumberFormat="1" applyFont="1" applyFill="1" applyBorder="1" applyAlignment="1">
      <alignment horizontal="center" vertical="top"/>
    </xf>
    <xf numFmtId="3" fontId="0" fillId="33" borderId="33" xfId="0" applyNumberFormat="1" applyFill="1" applyBorder="1" applyAlignment="1">
      <alignment vertical="top"/>
    </xf>
    <xf numFmtId="3" fontId="0" fillId="33" borderId="84" xfId="0" applyNumberFormat="1" applyFill="1" applyBorder="1" applyAlignment="1">
      <alignment horizontal="center" vertical="top"/>
    </xf>
    <xf numFmtId="3" fontId="5" fillId="33" borderId="84" xfId="0" applyNumberFormat="1" applyFont="1" applyFill="1" applyBorder="1" applyAlignment="1">
      <alignment horizontal="center" vertical="top"/>
    </xf>
    <xf numFmtId="3" fontId="0" fillId="37" borderId="84" xfId="0" applyNumberForma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0" fontId="18" fillId="0" borderId="38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vertical="center" wrapText="1"/>
    </xf>
    <xf numFmtId="189" fontId="7" fillId="35" borderId="4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/>
    </xf>
    <xf numFmtId="0" fontId="7" fillId="0" borderId="85" xfId="0" applyFont="1" applyFill="1" applyBorder="1" applyAlignment="1">
      <alignment horizontal="center"/>
    </xf>
    <xf numFmtId="189" fontId="6" fillId="0" borderId="11" xfId="0" applyNumberFormat="1" applyFont="1" applyFill="1" applyBorder="1" applyAlignment="1">
      <alignment horizontal="right"/>
    </xf>
    <xf numFmtId="189" fontId="6" fillId="0" borderId="86" xfId="0" applyNumberFormat="1" applyFont="1" applyFill="1" applyBorder="1" applyAlignment="1">
      <alignment horizontal="right"/>
    </xf>
    <xf numFmtId="189" fontId="6" fillId="0" borderId="87" xfId="0" applyNumberFormat="1" applyFont="1" applyFill="1" applyBorder="1" applyAlignment="1">
      <alignment horizontal="right"/>
    </xf>
    <xf numFmtId="189" fontId="6" fillId="0" borderId="88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0" fontId="0" fillId="0" borderId="90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9" fontId="6" fillId="0" borderId="91" xfId="0" applyNumberFormat="1" applyFont="1" applyFill="1" applyBorder="1" applyAlignment="1">
      <alignment horizontal="right"/>
    </xf>
    <xf numFmtId="189" fontId="6" fillId="0" borderId="61" xfId="0" applyNumberFormat="1" applyFont="1" applyFill="1" applyBorder="1" applyAlignment="1">
      <alignment horizontal="right"/>
    </xf>
    <xf numFmtId="0" fontId="0" fillId="0" borderId="61" xfId="0" applyFill="1" applyBorder="1" applyAlignment="1">
      <alignment horizontal="left"/>
    </xf>
    <xf numFmtId="0" fontId="0" fillId="0" borderId="92" xfId="0" applyFill="1" applyBorder="1" applyAlignment="1">
      <alignment/>
    </xf>
    <xf numFmtId="189" fontId="6" fillId="0" borderId="57" xfId="0" applyNumberFormat="1" applyFont="1" applyFill="1" applyBorder="1" applyAlignment="1">
      <alignment horizontal="right"/>
    </xf>
    <xf numFmtId="0" fontId="0" fillId="0" borderId="57" xfId="0" applyFill="1" applyBorder="1" applyAlignment="1">
      <alignment horizontal="left"/>
    </xf>
    <xf numFmtId="0" fontId="0" fillId="0" borderId="93" xfId="0" applyFill="1" applyBorder="1" applyAlignment="1">
      <alignment/>
    </xf>
    <xf numFmtId="189" fontId="6" fillId="0" borderId="94" xfId="0" applyNumberFormat="1" applyFont="1" applyFill="1" applyBorder="1" applyAlignment="1">
      <alignment/>
    </xf>
    <xf numFmtId="189" fontId="6" fillId="0" borderId="95" xfId="0" applyNumberFormat="1" applyFont="1" applyFill="1" applyBorder="1" applyAlignment="1">
      <alignment/>
    </xf>
    <xf numFmtId="189" fontId="6" fillId="0" borderId="96" xfId="0" applyNumberFormat="1" applyFont="1" applyFill="1" applyBorder="1" applyAlignment="1">
      <alignment/>
    </xf>
    <xf numFmtId="0" fontId="19" fillId="0" borderId="18" xfId="0" applyFont="1" applyFill="1" applyBorder="1" applyAlignment="1">
      <alignment horizontal="right"/>
    </xf>
    <xf numFmtId="0" fontId="19" fillId="0" borderId="97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189" fontId="6" fillId="0" borderId="86" xfId="0" applyNumberFormat="1" applyFont="1" applyFill="1" applyBorder="1" applyAlignment="1">
      <alignment/>
    </xf>
    <xf numFmtId="189" fontId="6" fillId="0" borderId="85" xfId="0" applyNumberFormat="1" applyFont="1" applyFill="1" applyBorder="1" applyAlignment="1">
      <alignment/>
    </xf>
    <xf numFmtId="189" fontId="6" fillId="0" borderId="98" xfId="0" applyNumberFormat="1" applyFont="1" applyFill="1" applyBorder="1" applyAlignment="1">
      <alignment/>
    </xf>
    <xf numFmtId="189" fontId="6" fillId="0" borderId="88" xfId="0" applyNumberFormat="1" applyFon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99" xfId="0" applyFill="1" applyBorder="1" applyAlignment="1">
      <alignment/>
    </xf>
    <xf numFmtId="189" fontId="6" fillId="0" borderId="87" xfId="0" applyNumberFormat="1" applyFont="1" applyFill="1" applyBorder="1" applyAlignment="1">
      <alignment/>
    </xf>
    <xf numFmtId="0" fontId="0" fillId="0" borderId="100" xfId="0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189" fontId="6" fillId="0" borderId="91" xfId="0" applyNumberFormat="1" applyFont="1" applyFill="1" applyBorder="1" applyAlignment="1">
      <alignment/>
    </xf>
    <xf numFmtId="189" fontId="6" fillId="0" borderId="57" xfId="0" applyNumberFormat="1" applyFont="1" applyFill="1" applyBorder="1" applyAlignment="1">
      <alignment/>
    </xf>
    <xf numFmtId="0" fontId="0" fillId="0" borderId="101" xfId="0" applyFill="1" applyBorder="1" applyAlignment="1">
      <alignment wrapText="1"/>
    </xf>
    <xf numFmtId="0" fontId="19" fillId="0" borderId="25" xfId="0" applyFont="1" applyFill="1" applyBorder="1" applyAlignment="1">
      <alignment horizontal="right"/>
    </xf>
    <xf numFmtId="0" fontId="19" fillId="0" borderId="102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left"/>
    </xf>
    <xf numFmtId="189" fontId="6" fillId="0" borderId="61" xfId="0" applyNumberFormat="1" applyFont="1" applyFill="1" applyBorder="1" applyAlignment="1">
      <alignment/>
    </xf>
    <xf numFmtId="0" fontId="0" fillId="0" borderId="100" xfId="0" applyFont="1" applyFill="1" applyBorder="1" applyAlignment="1">
      <alignment horizontal="left"/>
    </xf>
    <xf numFmtId="0" fontId="0" fillId="0" borderId="103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103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89" fontId="0" fillId="0" borderId="0" xfId="0" applyNumberFormat="1" applyFill="1" applyAlignment="1">
      <alignment/>
    </xf>
    <xf numFmtId="189" fontId="7" fillId="0" borderId="0" xfId="0" applyNumberFormat="1" applyFont="1" applyFill="1" applyAlignment="1">
      <alignment horizontal="right"/>
    </xf>
    <xf numFmtId="0" fontId="27" fillId="0" borderId="25" xfId="0" applyFont="1" applyFill="1" applyBorder="1" applyAlignment="1">
      <alignment horizontal="right"/>
    </xf>
    <xf numFmtId="0" fontId="27" fillId="0" borderId="16" xfId="0" applyFont="1" applyFill="1" applyBorder="1" applyAlignment="1">
      <alignment horizontal="right"/>
    </xf>
    <xf numFmtId="189" fontId="6" fillId="38" borderId="19" xfId="0" applyNumberFormat="1" applyFont="1" applyFill="1" applyBorder="1" applyAlignment="1">
      <alignment/>
    </xf>
    <xf numFmtId="189" fontId="6" fillId="38" borderId="42" xfId="0" applyNumberFormat="1" applyFont="1" applyFill="1" applyBorder="1" applyAlignment="1">
      <alignment/>
    </xf>
    <xf numFmtId="0" fontId="18" fillId="39" borderId="41" xfId="0" applyFont="1" applyFill="1" applyBorder="1" applyAlignment="1">
      <alignment horizontal="center"/>
    </xf>
    <xf numFmtId="189" fontId="7" fillId="39" borderId="42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83" fontId="0" fillId="0" borderId="86" xfId="0" applyNumberFormat="1" applyBorder="1" applyAlignment="1">
      <alignment/>
    </xf>
    <xf numFmtId="3" fontId="6" fillId="0" borderId="10" xfId="0" applyNumberFormat="1" applyFont="1" applyBorder="1" applyAlignment="1">
      <alignment vertical="top"/>
    </xf>
    <xf numFmtId="3" fontId="28" fillId="40" borderId="27" xfId="0" applyNumberFormat="1" applyFont="1" applyFill="1" applyBorder="1" applyAlignment="1">
      <alignment vertical="top"/>
    </xf>
    <xf numFmtId="3" fontId="28" fillId="40" borderId="84" xfId="0" applyNumberFormat="1" applyFont="1" applyFill="1" applyBorder="1" applyAlignment="1">
      <alignment vertical="top"/>
    </xf>
    <xf numFmtId="0" fontId="28" fillId="0" borderId="61" xfId="0" applyFont="1" applyFill="1" applyBorder="1" applyAlignment="1">
      <alignment horizontal="left"/>
    </xf>
    <xf numFmtId="189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0" fontId="0" fillId="0" borderId="104" xfId="0" applyBorder="1" applyAlignment="1">
      <alignment/>
    </xf>
    <xf numFmtId="0" fontId="0" fillId="0" borderId="78" xfId="0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05" xfId="0" applyFont="1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30" fillId="0" borderId="0" xfId="0" applyFont="1" applyBorder="1" applyAlignment="1">
      <alignment/>
    </xf>
    <xf numFmtId="0" fontId="0" fillId="0" borderId="107" xfId="0" applyBorder="1" applyAlignment="1">
      <alignment/>
    </xf>
    <xf numFmtId="189" fontId="7" fillId="0" borderId="25" xfId="0" applyNumberFormat="1" applyFont="1" applyFill="1" applyBorder="1" applyAlignment="1">
      <alignment horizontal="right"/>
    </xf>
    <xf numFmtId="183" fontId="0" fillId="0" borderId="86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81" fontId="0" fillId="36" borderId="19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184" fontId="0" fillId="0" borderId="86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34" borderId="39" xfId="0" applyFill="1" applyBorder="1" applyAlignment="1">
      <alignment horizontal="center" vertical="center"/>
    </xf>
    <xf numFmtId="0" fontId="0" fillId="0" borderId="10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28" fillId="40" borderId="109" xfId="0" applyNumberFormat="1" applyFont="1" applyFill="1" applyBorder="1" applyAlignment="1">
      <alignment vertical="top"/>
    </xf>
    <xf numFmtId="3" fontId="28" fillId="40" borderId="110" xfId="0" applyNumberFormat="1" applyFont="1" applyFill="1" applyBorder="1" applyAlignment="1">
      <alignment vertical="top"/>
    </xf>
    <xf numFmtId="0" fontId="0" fillId="0" borderId="27" xfId="0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top" wrapText="1"/>
    </xf>
    <xf numFmtId="14" fontId="0" fillId="34" borderId="31" xfId="0" applyNumberFormat="1" applyFill="1" applyBorder="1" applyAlignment="1">
      <alignment horizontal="center" vertical="top"/>
    </xf>
    <xf numFmtId="14" fontId="0" fillId="34" borderId="84" xfId="0" applyNumberFormat="1" applyFill="1" applyBorder="1" applyAlignment="1">
      <alignment horizontal="center" vertical="top"/>
    </xf>
    <xf numFmtId="2" fontId="0" fillId="34" borderId="16" xfId="0" applyNumberFormat="1" applyFill="1" applyBorder="1" applyAlignment="1">
      <alignment horizontal="center" vertical="top" wrapText="1"/>
    </xf>
    <xf numFmtId="2" fontId="0" fillId="34" borderId="29" xfId="0" applyNumberFormat="1" applyFill="1" applyBorder="1" applyAlignment="1">
      <alignment horizontal="center" vertical="top"/>
    </xf>
    <xf numFmtId="2" fontId="0" fillId="34" borderId="33" xfId="0" applyNumberFormat="1" applyFill="1" applyBorder="1" applyAlignment="1">
      <alignment horizontal="center" vertical="top"/>
    </xf>
    <xf numFmtId="2" fontId="0" fillId="34" borderId="76" xfId="0" applyNumberFormat="1" applyFont="1" applyFill="1" applyBorder="1" applyAlignment="1">
      <alignment horizontal="center" vertical="top" wrapText="1"/>
    </xf>
    <xf numFmtId="14" fontId="0" fillId="34" borderId="111" xfId="0" applyNumberFormat="1" applyFill="1" applyBorder="1" applyAlignment="1">
      <alignment horizontal="center" vertical="top"/>
    </xf>
    <xf numFmtId="3" fontId="0" fillId="34" borderId="112" xfId="0" applyNumberFormat="1" applyFont="1" applyFill="1" applyBorder="1" applyAlignment="1">
      <alignment horizontal="center" vertical="top" wrapText="1"/>
    </xf>
    <xf numFmtId="0" fontId="6" fillId="0" borderId="77" xfId="0" applyFont="1" applyBorder="1" applyAlignment="1">
      <alignment vertical="top" wrapText="1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/>
    </xf>
    <xf numFmtId="0" fontId="32" fillId="0" borderId="0" xfId="0" applyFont="1" applyAlignment="1" applyProtection="1">
      <alignment horizontal="left" vertical="center"/>
      <protection/>
    </xf>
    <xf numFmtId="3" fontId="0" fillId="0" borderId="10" xfId="0" applyNumberFormat="1" applyFill="1" applyBorder="1" applyAlignment="1">
      <alignment horizontal="center" vertical="top"/>
    </xf>
    <xf numFmtId="0" fontId="0" fillId="0" borderId="45" xfId="0" applyBorder="1" applyAlignment="1">
      <alignment vertical="top"/>
    </xf>
    <xf numFmtId="0" fontId="0" fillId="0" borderId="113" xfId="0" applyBorder="1" applyAlignment="1">
      <alignment vertical="top"/>
    </xf>
    <xf numFmtId="0" fontId="0" fillId="0" borderId="113" xfId="0" applyBorder="1" applyAlignment="1">
      <alignment horizontal="center" vertical="top"/>
    </xf>
    <xf numFmtId="0" fontId="34" fillId="0" borderId="0" xfId="0" applyFont="1" applyAlignment="1" applyProtection="1">
      <alignment horizontal="left"/>
      <protection/>
    </xf>
    <xf numFmtId="0" fontId="35" fillId="0" borderId="0" xfId="0" applyFont="1" applyAlignment="1">
      <alignment vertical="top"/>
    </xf>
    <xf numFmtId="3" fontId="0" fillId="34" borderId="44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 vertical="top"/>
    </xf>
    <xf numFmtId="4" fontId="0" fillId="0" borderId="30" xfId="0" applyNumberFormat="1" applyFill="1" applyBorder="1" applyAlignment="1">
      <alignment vertical="top"/>
    </xf>
    <xf numFmtId="0" fontId="0" fillId="37" borderId="10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14" fontId="0" fillId="34" borderId="32" xfId="0" applyNumberFormat="1" applyFill="1" applyBorder="1" applyAlignment="1">
      <alignment horizontal="center" vertical="top"/>
    </xf>
    <xf numFmtId="14" fontId="0" fillId="34" borderId="76" xfId="0" applyNumberFormat="1" applyFill="1" applyBorder="1" applyAlignment="1">
      <alignment horizontal="center" vertical="top"/>
    </xf>
    <xf numFmtId="183" fontId="75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 wrapText="1"/>
    </xf>
    <xf numFmtId="14" fontId="0" fillId="0" borderId="32" xfId="0" applyNumberFormat="1" applyFont="1" applyFill="1" applyBorder="1" applyAlignment="1">
      <alignment horizontal="center" vertical="top"/>
    </xf>
    <xf numFmtId="14" fontId="5" fillId="0" borderId="32" xfId="0" applyNumberFormat="1" applyFont="1" applyFill="1" applyBorder="1" applyAlignment="1">
      <alignment horizontal="center" vertical="top"/>
    </xf>
    <xf numFmtId="3" fontId="5" fillId="33" borderId="32" xfId="0" applyNumberFormat="1" applyFont="1" applyFill="1" applyBorder="1" applyAlignment="1">
      <alignment horizontal="center" vertical="top"/>
    </xf>
    <xf numFmtId="3" fontId="5" fillId="33" borderId="114" xfId="0" applyNumberFormat="1" applyFont="1" applyFill="1" applyBorder="1" applyAlignment="1">
      <alignment horizontal="center" vertical="top"/>
    </xf>
    <xf numFmtId="3" fontId="5" fillId="33" borderId="76" xfId="0" applyNumberFormat="1" applyFont="1" applyFill="1" applyBorder="1" applyAlignment="1">
      <alignment horizontal="center" vertical="top"/>
    </xf>
    <xf numFmtId="14" fontId="0" fillId="37" borderId="24" xfId="0" applyNumberFormat="1" applyFill="1" applyBorder="1" applyAlignment="1">
      <alignment/>
    </xf>
    <xf numFmtId="0" fontId="0" fillId="37" borderId="115" xfId="0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32" xfId="0" applyFill="1" applyBorder="1" applyAlignment="1">
      <alignment/>
    </xf>
    <xf numFmtId="3" fontId="0" fillId="37" borderId="32" xfId="0" applyNumberFormat="1" applyFill="1" applyBorder="1" applyAlignment="1">
      <alignment/>
    </xf>
    <xf numFmtId="3" fontId="0" fillId="37" borderId="76" xfId="0" applyNumberFormat="1" applyFill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14" xfId="0" applyFont="1" applyBorder="1" applyAlignment="1">
      <alignment/>
    </xf>
    <xf numFmtId="0" fontId="3" fillId="0" borderId="0" xfId="0" applyFont="1" applyAlignment="1">
      <alignment vertical="top" wrapText="1"/>
    </xf>
    <xf numFmtId="181" fontId="0" fillId="36" borderId="19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183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3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4" fontId="77" fillId="0" borderId="0" xfId="0" applyNumberFormat="1" applyFont="1" applyBorder="1" applyAlignment="1">
      <alignment/>
    </xf>
    <xf numFmtId="183" fontId="77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right" vertical="top"/>
    </xf>
    <xf numFmtId="0" fontId="0" fillId="0" borderId="105" xfId="0" applyBorder="1" applyAlignment="1">
      <alignment horizontal="right"/>
    </xf>
    <xf numFmtId="0" fontId="0" fillId="0" borderId="0" xfId="0" applyBorder="1" applyAlignment="1">
      <alignment horizontal="right"/>
    </xf>
    <xf numFmtId="183" fontId="0" fillId="0" borderId="116" xfId="0" applyNumberFormat="1" applyBorder="1" applyAlignment="1">
      <alignment horizontal="center"/>
    </xf>
    <xf numFmtId="4" fontId="0" fillId="0" borderId="1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4" borderId="4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34" borderId="38" xfId="0" applyFon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0" fillId="0" borderId="80" xfId="0" applyBorder="1" applyAlignment="1">
      <alignment vertical="top" wrapText="1"/>
    </xf>
    <xf numFmtId="0" fontId="3" fillId="33" borderId="39" xfId="0" applyFont="1" applyFill="1" applyBorder="1" applyAlignment="1">
      <alignment horizontal="center" vertical="center"/>
    </xf>
    <xf numFmtId="0" fontId="5" fillId="0" borderId="110" xfId="0" applyFont="1" applyBorder="1" applyAlignment="1">
      <alignment horizontal="left" vertical="top" wrapText="1"/>
    </xf>
    <xf numFmtId="0" fontId="0" fillId="0" borderId="118" xfId="0" applyBorder="1" applyAlignment="1">
      <alignment vertical="top" wrapText="1"/>
    </xf>
    <xf numFmtId="0" fontId="5" fillId="0" borderId="109" xfId="0" applyFont="1" applyBorder="1" applyAlignment="1">
      <alignment horizontal="left" vertical="top" wrapText="1"/>
    </xf>
    <xf numFmtId="0" fontId="0" fillId="0" borderId="119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7" borderId="45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143</xdr:row>
      <xdr:rowOff>28575</xdr:rowOff>
    </xdr:from>
    <xdr:to>
      <xdr:col>12</xdr:col>
      <xdr:colOff>714375</xdr:colOff>
      <xdr:row>148</xdr:row>
      <xdr:rowOff>85725</xdr:rowOff>
    </xdr:to>
    <xdr:sp>
      <xdr:nvSpPr>
        <xdr:cNvPr id="1" name="Line 6"/>
        <xdr:cNvSpPr>
          <a:spLocks/>
        </xdr:cNvSpPr>
      </xdr:nvSpPr>
      <xdr:spPr>
        <a:xfrm flipV="1">
          <a:off x="5095875" y="9315450"/>
          <a:ext cx="64579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P12" sqref="P12"/>
    </sheetView>
  </sheetViews>
  <sheetFormatPr defaultColWidth="11.421875" defaultRowHeight="12.75"/>
  <cols>
    <col min="1" max="1" width="2.8515625" style="0" customWidth="1"/>
    <col min="2" max="2" width="4.140625" style="0" customWidth="1"/>
    <col min="8" max="8" width="12.8515625" style="0" customWidth="1"/>
    <col min="9" max="11" width="11.7109375" style="0" customWidth="1"/>
    <col min="12" max="12" width="24.421875" style="0" customWidth="1"/>
    <col min="13" max="13" width="16.8515625" style="0" customWidth="1"/>
    <col min="14" max="14" width="5.57421875" style="0" customWidth="1"/>
    <col min="15" max="15" width="4.57421875" style="0" customWidth="1"/>
  </cols>
  <sheetData>
    <row r="1" spans="2:10" ht="18">
      <c r="B1" s="19" t="s">
        <v>100</v>
      </c>
      <c r="H1" s="177" t="s">
        <v>157</v>
      </c>
      <c r="I1" s="5"/>
      <c r="J1" s="106"/>
    </row>
    <row r="2" ht="18">
      <c r="B2" s="19" t="s">
        <v>158</v>
      </c>
    </row>
    <row r="4" spans="1:2" ht="18">
      <c r="A4" s="1" t="s">
        <v>2</v>
      </c>
      <c r="B4" s="1" t="s">
        <v>71</v>
      </c>
    </row>
    <row r="6" spans="1:2" ht="18">
      <c r="A6" s="1" t="s">
        <v>99</v>
      </c>
      <c r="B6" s="1" t="s">
        <v>101</v>
      </c>
    </row>
    <row r="8" ht="12.75">
      <c r="B8" t="s">
        <v>122</v>
      </c>
    </row>
    <row r="9" ht="12.75">
      <c r="B9" t="s">
        <v>123</v>
      </c>
    </row>
    <row r="10" ht="12.75">
      <c r="B10" t="s">
        <v>159</v>
      </c>
    </row>
    <row r="11" ht="12.75">
      <c r="B11" t="s">
        <v>136</v>
      </c>
    </row>
    <row r="12" ht="12.75">
      <c r="B12" t="s">
        <v>137</v>
      </c>
    </row>
    <row r="13" ht="12.75">
      <c r="B13" t="s">
        <v>102</v>
      </c>
    </row>
    <row r="14" spans="2:13" ht="12.75">
      <c r="B14" t="s">
        <v>191</v>
      </c>
      <c r="M14" s="28"/>
    </row>
    <row r="15" spans="2:13" ht="12.75">
      <c r="B15" s="110" t="s">
        <v>213</v>
      </c>
      <c r="M15" s="28"/>
    </row>
    <row r="16" spans="2:13" ht="12.75">
      <c r="B16" s="110" t="s">
        <v>215</v>
      </c>
      <c r="M16" s="28"/>
    </row>
    <row r="17" spans="2:13" ht="12.75">
      <c r="B17" s="110" t="s">
        <v>221</v>
      </c>
      <c r="M17" s="28"/>
    </row>
    <row r="18" spans="2:13" ht="12.75">
      <c r="B18" s="110" t="s">
        <v>214</v>
      </c>
      <c r="M18" s="28"/>
    </row>
    <row r="19" spans="2:13" ht="12.75">
      <c r="B19" s="3"/>
      <c r="M19" s="28"/>
    </row>
    <row r="20" spans="1:2" ht="18">
      <c r="A20" s="1" t="s">
        <v>103</v>
      </c>
      <c r="B20" s="1" t="s">
        <v>105</v>
      </c>
    </row>
    <row r="22" ht="12.75">
      <c r="B22" t="s">
        <v>135</v>
      </c>
    </row>
    <row r="23" ht="12.75">
      <c r="B23" s="3" t="s">
        <v>134</v>
      </c>
    </row>
    <row r="24" ht="12.75">
      <c r="B24" s="3"/>
    </row>
    <row r="25" ht="12.75">
      <c r="B25" s="110" t="s">
        <v>216</v>
      </c>
    </row>
    <row r="26" ht="12.75">
      <c r="B26" s="110" t="s">
        <v>161</v>
      </c>
    </row>
    <row r="27" ht="12.75">
      <c r="B27" s="110" t="s">
        <v>160</v>
      </c>
    </row>
    <row r="29" ht="12.75">
      <c r="B29" t="s">
        <v>106</v>
      </c>
    </row>
    <row r="30" spans="2:14" ht="12.75">
      <c r="B30" t="s">
        <v>126</v>
      </c>
      <c r="M30" s="147"/>
      <c r="N30" s="147"/>
    </row>
    <row r="31" ht="12.75">
      <c r="B31" t="s">
        <v>127</v>
      </c>
    </row>
    <row r="33" ht="12.75">
      <c r="B33" t="s">
        <v>128</v>
      </c>
    </row>
    <row r="34" ht="12.75">
      <c r="B34" t="s">
        <v>129</v>
      </c>
    </row>
    <row r="36" ht="12.75">
      <c r="B36" t="s">
        <v>107</v>
      </c>
    </row>
    <row r="37" ht="12.75">
      <c r="B37" t="s">
        <v>130</v>
      </c>
    </row>
    <row r="38" ht="12" customHeight="1">
      <c r="B38" t="s">
        <v>131</v>
      </c>
    </row>
    <row r="39" ht="12.75">
      <c r="B39" t="s">
        <v>132</v>
      </c>
    </row>
    <row r="40" ht="12.75">
      <c r="B40" t="s">
        <v>133</v>
      </c>
    </row>
    <row r="42" ht="12.75">
      <c r="B42" t="s">
        <v>109</v>
      </c>
    </row>
    <row r="43" ht="12.75">
      <c r="B43" t="s">
        <v>110</v>
      </c>
    </row>
    <row r="45" spans="1:13" ht="18">
      <c r="A45" s="1" t="s">
        <v>104</v>
      </c>
      <c r="B45" s="1" t="s">
        <v>111</v>
      </c>
      <c r="M45" s="2"/>
    </row>
    <row r="47" ht="12" customHeight="1">
      <c r="B47" t="s">
        <v>112</v>
      </c>
    </row>
    <row r="48" ht="12" customHeight="1"/>
    <row r="49" ht="12" customHeight="1">
      <c r="B49" t="s">
        <v>113</v>
      </c>
    </row>
    <row r="50" ht="12" customHeight="1">
      <c r="B50" t="s">
        <v>162</v>
      </c>
    </row>
    <row r="51" spans="3:4" ht="12" customHeight="1">
      <c r="C51" t="s">
        <v>114</v>
      </c>
      <c r="D51" t="s">
        <v>163</v>
      </c>
    </row>
    <row r="52" ht="12" customHeight="1">
      <c r="D52" t="s">
        <v>115</v>
      </c>
    </row>
    <row r="53" ht="12" customHeight="1">
      <c r="D53" t="s">
        <v>164</v>
      </c>
    </row>
    <row r="54" ht="12" customHeight="1">
      <c r="D54" t="s">
        <v>165</v>
      </c>
    </row>
    <row r="55" ht="12" customHeight="1"/>
    <row r="56" spans="1:12" ht="12" customHeight="1">
      <c r="A56" s="292"/>
      <c r="B56" s="296"/>
      <c r="C56" s="297"/>
      <c r="D56" s="297"/>
      <c r="E56" s="297"/>
      <c r="F56" s="297"/>
      <c r="G56" s="297"/>
      <c r="H56" s="297"/>
      <c r="I56" s="297"/>
      <c r="J56" s="297"/>
      <c r="K56" s="297"/>
      <c r="L56" s="298"/>
    </row>
    <row r="57" spans="1:12" ht="19.5" customHeight="1">
      <c r="A57" s="293"/>
      <c r="B57" s="299" t="s">
        <v>124</v>
      </c>
      <c r="C57" s="5"/>
      <c r="D57" s="5"/>
      <c r="E57" s="5"/>
      <c r="F57" s="5"/>
      <c r="G57" s="5"/>
      <c r="H57" s="5"/>
      <c r="I57" s="5"/>
      <c r="J57" s="5"/>
      <c r="K57" s="5"/>
      <c r="L57" s="15"/>
    </row>
    <row r="58" spans="1:12" ht="12" customHeight="1">
      <c r="A58" s="293"/>
      <c r="B58" s="81" t="s">
        <v>125</v>
      </c>
      <c r="C58" s="5"/>
      <c r="D58" s="5"/>
      <c r="E58" s="5"/>
      <c r="F58" s="5"/>
      <c r="G58" s="5"/>
      <c r="H58" s="5"/>
      <c r="I58" s="5"/>
      <c r="J58" s="5"/>
      <c r="K58" s="5"/>
      <c r="L58" s="15"/>
    </row>
    <row r="59" spans="1:12" ht="12" customHeight="1">
      <c r="A59" s="30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2"/>
    </row>
    <row r="60" ht="12" customHeight="1">
      <c r="M60" s="2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</sheetData>
  <sheetProtection/>
  <printOptions horizontalCentered="1" verticalCentered="1"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  <headerFooter alignWithMargins="0">
    <oddHeader>&amp;CStellenrahmenplan; hier: Vorbemerkungen&amp;RSeite &amp;P von &amp;N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4"/>
  <sheetViews>
    <sheetView showGridLines="0" tabSelected="1" zoomScalePageLayoutView="0" workbookViewId="0" topLeftCell="A1">
      <selection activeCell="A82" sqref="A82"/>
    </sheetView>
  </sheetViews>
  <sheetFormatPr defaultColWidth="11.421875" defaultRowHeight="12.75" outlineLevelCol="1"/>
  <cols>
    <col min="1" max="1" width="4.28125" style="0" customWidth="1"/>
    <col min="2" max="2" width="17.57421875" style="0" customWidth="1"/>
    <col min="3" max="3" width="10.28125" style="0" customWidth="1"/>
    <col min="4" max="4" width="11.7109375" style="0" customWidth="1"/>
    <col min="5" max="5" width="9.28125" style="0" customWidth="1"/>
    <col min="6" max="6" width="11.7109375" style="0" customWidth="1"/>
    <col min="7" max="7" width="9.28125" style="0" customWidth="1"/>
    <col min="8" max="12" width="11.7109375" style="0" customWidth="1"/>
    <col min="13" max="13" width="9.28125" style="0" customWidth="1"/>
    <col min="14" max="14" width="11.7109375" style="0" customWidth="1"/>
    <col min="15" max="15" width="9.28125" style="0" customWidth="1"/>
    <col min="17" max="17" width="9.28125" style="0" hidden="1" customWidth="1" outlineLevel="1"/>
    <col min="18" max="18" width="11.421875" style="0" hidden="1" customWidth="1" outlineLevel="1"/>
    <col min="19" max="19" width="9.28125" style="0" hidden="1" customWidth="1" outlineLevel="1"/>
    <col min="20" max="24" width="11.421875" style="0" hidden="1" customWidth="1" outlineLevel="1"/>
    <col min="25" max="25" width="9.28125" style="0" hidden="1" customWidth="1" outlineLevel="1"/>
    <col min="26" max="26" width="11.421875" style="0" hidden="1" customWidth="1" outlineLevel="1"/>
    <col min="27" max="27" width="9.28125" style="0" hidden="1" customWidth="1" outlineLevel="1"/>
    <col min="28" max="28" width="11.421875" style="0" hidden="1" customWidth="1" outlineLevel="1"/>
    <col min="29" max="29" width="10.7109375" style="0" customWidth="1" collapsed="1"/>
    <col min="30" max="30" width="10.00390625" style="0" customWidth="1"/>
    <col min="31" max="31" width="11.00390625" style="0" customWidth="1"/>
    <col min="32" max="32" width="19.57421875" style="0" customWidth="1"/>
  </cols>
  <sheetData>
    <row r="1" spans="1:29" ht="34.5" customHeight="1">
      <c r="A1" s="346" t="s">
        <v>152</v>
      </c>
      <c r="AC1" s="340" t="s">
        <v>150</v>
      </c>
    </row>
    <row r="2" s="339" customFormat="1" ht="34.5" customHeight="1">
      <c r="A2" s="341" t="s">
        <v>151</v>
      </c>
    </row>
    <row r="3" spans="1:32" ht="18">
      <c r="A3" s="1" t="s">
        <v>0</v>
      </c>
      <c r="H3" s="1" t="str">
        <f>Vorbemerkungen!H1</f>
        <v>Muster-Kirchenkreis</v>
      </c>
      <c r="I3" s="1"/>
      <c r="J3" s="1"/>
      <c r="K3" s="1"/>
      <c r="L3" s="1"/>
      <c r="AC3" s="5"/>
      <c r="AE3" s="5"/>
      <c r="AF3" s="61"/>
    </row>
    <row r="4" spans="1:32" ht="18">
      <c r="A4" s="1" t="s">
        <v>1</v>
      </c>
      <c r="AC4" s="5"/>
      <c r="AD4" s="5"/>
      <c r="AE4" s="5"/>
      <c r="AF4" s="5"/>
    </row>
    <row r="5" spans="29:32" ht="12.75">
      <c r="AC5" s="5"/>
      <c r="AD5" s="5"/>
      <c r="AE5" s="5"/>
      <c r="AF5" s="5"/>
    </row>
    <row r="6" spans="1:32" ht="18">
      <c r="A6" s="1" t="s">
        <v>3</v>
      </c>
      <c r="B6" s="1" t="s">
        <v>28</v>
      </c>
      <c r="E6" s="357">
        <v>106800</v>
      </c>
      <c r="F6" s="175" t="s">
        <v>73</v>
      </c>
      <c r="AC6" s="5"/>
      <c r="AD6" s="5"/>
      <c r="AE6" s="5"/>
      <c r="AF6" s="5"/>
    </row>
    <row r="7" spans="2:29" ht="12.75">
      <c r="B7" s="30"/>
      <c r="C7" s="3"/>
      <c r="E7" s="357">
        <v>92800</v>
      </c>
      <c r="F7" s="175" t="s">
        <v>72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106"/>
    </row>
    <row r="8" spans="1:5" ht="13.5" thickBot="1">
      <c r="A8" s="4"/>
      <c r="B8" s="3"/>
      <c r="D8" s="10"/>
      <c r="E8" s="22"/>
    </row>
    <row r="9" spans="1:31" ht="27" customHeight="1" thickBot="1">
      <c r="A9" s="8"/>
      <c r="E9" s="77"/>
      <c r="F9" s="84"/>
      <c r="G9" s="84"/>
      <c r="H9" s="84"/>
      <c r="I9" s="84"/>
      <c r="J9" s="84"/>
      <c r="K9" s="84"/>
      <c r="L9" s="84"/>
      <c r="M9" s="91" t="s">
        <v>59</v>
      </c>
      <c r="N9" s="84"/>
      <c r="O9" s="84"/>
      <c r="P9" s="78"/>
      <c r="Q9" s="319"/>
      <c r="R9" s="320"/>
      <c r="S9" s="320"/>
      <c r="T9" s="320"/>
      <c r="U9" s="320"/>
      <c r="V9" s="320"/>
      <c r="W9" s="320"/>
      <c r="X9" s="320"/>
      <c r="Y9" s="321" t="s">
        <v>143</v>
      </c>
      <c r="Z9" s="320"/>
      <c r="AA9" s="320"/>
      <c r="AB9" s="310"/>
      <c r="AC9" s="413" t="s">
        <v>144</v>
      </c>
      <c r="AD9" s="414"/>
      <c r="AE9" s="415"/>
    </row>
    <row r="10" spans="1:31" ht="23.25" customHeight="1" thickBot="1">
      <c r="A10" s="8"/>
      <c r="E10" s="411">
        <v>2017</v>
      </c>
      <c r="F10" s="412"/>
      <c r="G10" s="411">
        <v>2018</v>
      </c>
      <c r="H10" s="412"/>
      <c r="I10" s="411">
        <v>2019</v>
      </c>
      <c r="J10" s="412"/>
      <c r="K10" s="411">
        <v>2020</v>
      </c>
      <c r="L10" s="412"/>
      <c r="M10" s="411">
        <v>2021</v>
      </c>
      <c r="N10" s="412"/>
      <c r="O10" s="411">
        <v>2022</v>
      </c>
      <c r="P10" s="412"/>
      <c r="Q10" s="419">
        <v>2017</v>
      </c>
      <c r="R10" s="420"/>
      <c r="S10" s="419">
        <v>2018</v>
      </c>
      <c r="T10" s="420"/>
      <c r="U10" s="419">
        <v>2019</v>
      </c>
      <c r="V10" s="420"/>
      <c r="W10" s="419">
        <v>2020</v>
      </c>
      <c r="X10" s="420"/>
      <c r="Y10" s="419">
        <v>2021</v>
      </c>
      <c r="Z10" s="420"/>
      <c r="AA10" s="419">
        <v>2022</v>
      </c>
      <c r="AB10" s="420"/>
      <c r="AC10" s="416"/>
      <c r="AD10" s="417"/>
      <c r="AE10" s="418"/>
    </row>
    <row r="11" spans="1:32" s="6" customFormat="1" ht="39.75">
      <c r="A11" s="23" t="s">
        <v>4</v>
      </c>
      <c r="B11" s="24" t="s">
        <v>117</v>
      </c>
      <c r="C11" s="358" t="s">
        <v>166</v>
      </c>
      <c r="D11" s="29" t="s">
        <v>55</v>
      </c>
      <c r="E11" s="32" t="s">
        <v>54</v>
      </c>
      <c r="F11" s="33" t="s">
        <v>119</v>
      </c>
      <c r="G11" s="32" t="s">
        <v>54</v>
      </c>
      <c r="H11" s="33" t="s">
        <v>119</v>
      </c>
      <c r="I11" s="32" t="s">
        <v>54</v>
      </c>
      <c r="J11" s="33" t="s">
        <v>119</v>
      </c>
      <c r="K11" s="32" t="s">
        <v>54</v>
      </c>
      <c r="L11" s="33" t="s">
        <v>119</v>
      </c>
      <c r="M11" s="32" t="s">
        <v>54</v>
      </c>
      <c r="N11" s="33" t="s">
        <v>119</v>
      </c>
      <c r="O11" s="32" t="s">
        <v>54</v>
      </c>
      <c r="P11" s="33" t="s">
        <v>119</v>
      </c>
      <c r="Q11" s="322" t="s">
        <v>54</v>
      </c>
      <c r="R11" s="323" t="s">
        <v>119</v>
      </c>
      <c r="S11" s="322" t="s">
        <v>54</v>
      </c>
      <c r="T11" s="323" t="s">
        <v>119</v>
      </c>
      <c r="U11" s="322" t="s">
        <v>54</v>
      </c>
      <c r="V11" s="323" t="s">
        <v>119</v>
      </c>
      <c r="W11" s="322" t="s">
        <v>54</v>
      </c>
      <c r="X11" s="323" t="s">
        <v>119</v>
      </c>
      <c r="Y11" s="322" t="s">
        <v>54</v>
      </c>
      <c r="Z11" s="323" t="s">
        <v>119</v>
      </c>
      <c r="AA11" s="322" t="s">
        <v>54</v>
      </c>
      <c r="AB11" s="323" t="s">
        <v>119</v>
      </c>
      <c r="AC11" s="36" t="s">
        <v>74</v>
      </c>
      <c r="AD11" s="65" t="s">
        <v>56</v>
      </c>
      <c r="AE11" s="85" t="s">
        <v>57</v>
      </c>
      <c r="AF11" s="68" t="s">
        <v>146</v>
      </c>
    </row>
    <row r="12" spans="1:38" s="6" customFormat="1" ht="15" thickBot="1">
      <c r="A12" s="25"/>
      <c r="B12" s="26"/>
      <c r="C12" s="26" t="s">
        <v>118</v>
      </c>
      <c r="D12" s="27"/>
      <c r="E12" s="34" t="s">
        <v>32</v>
      </c>
      <c r="F12" s="35" t="s">
        <v>33</v>
      </c>
      <c r="G12" s="34" t="s">
        <v>32</v>
      </c>
      <c r="H12" s="35" t="s">
        <v>33</v>
      </c>
      <c r="I12" s="34" t="s">
        <v>32</v>
      </c>
      <c r="J12" s="35" t="s">
        <v>33</v>
      </c>
      <c r="K12" s="34" t="s">
        <v>32</v>
      </c>
      <c r="L12" s="35" t="s">
        <v>33</v>
      </c>
      <c r="M12" s="34" t="s">
        <v>32</v>
      </c>
      <c r="N12" s="35" t="s">
        <v>33</v>
      </c>
      <c r="O12" s="34" t="s">
        <v>32</v>
      </c>
      <c r="P12" s="35" t="s">
        <v>33</v>
      </c>
      <c r="Q12" s="324" t="s">
        <v>32</v>
      </c>
      <c r="R12" s="325" t="s">
        <v>33</v>
      </c>
      <c r="S12" s="324" t="s">
        <v>32</v>
      </c>
      <c r="T12" s="325" t="s">
        <v>33</v>
      </c>
      <c r="U12" s="324" t="s">
        <v>32</v>
      </c>
      <c r="V12" s="325" t="s">
        <v>33</v>
      </c>
      <c r="W12" s="324" t="s">
        <v>32</v>
      </c>
      <c r="X12" s="325" t="s">
        <v>33</v>
      </c>
      <c r="Y12" s="324" t="s">
        <v>32</v>
      </c>
      <c r="Z12" s="325" t="s">
        <v>33</v>
      </c>
      <c r="AA12" s="324" t="s">
        <v>32</v>
      </c>
      <c r="AB12" s="325" t="s">
        <v>33</v>
      </c>
      <c r="AC12" s="37" t="s">
        <v>32</v>
      </c>
      <c r="AD12" s="66" t="s">
        <v>33</v>
      </c>
      <c r="AE12" s="86" t="s">
        <v>145</v>
      </c>
      <c r="AF12" s="69"/>
      <c r="AH12"/>
      <c r="AI12"/>
      <c r="AJ12"/>
      <c r="AK12"/>
      <c r="AL12"/>
    </row>
    <row r="13" spans="1:38" s="6" customFormat="1" ht="12.75">
      <c r="A13" s="38">
        <v>1</v>
      </c>
      <c r="B13" s="39" t="s">
        <v>34</v>
      </c>
      <c r="C13" s="40"/>
      <c r="D13" s="41">
        <f>C13/100*E6</f>
        <v>0</v>
      </c>
      <c r="E13" s="42"/>
      <c r="F13" s="131"/>
      <c r="G13" s="42"/>
      <c r="H13" s="131"/>
      <c r="I13" s="42"/>
      <c r="J13" s="131"/>
      <c r="K13" s="42"/>
      <c r="L13" s="131"/>
      <c r="M13" s="42"/>
      <c r="N13" s="43"/>
      <c r="O13" s="42"/>
      <c r="P13" s="43"/>
      <c r="Q13" s="329"/>
      <c r="R13" s="326"/>
      <c r="S13" s="329"/>
      <c r="T13" s="326"/>
      <c r="U13" s="329"/>
      <c r="V13" s="326"/>
      <c r="W13" s="329"/>
      <c r="X13" s="326"/>
      <c r="Y13" s="329"/>
      <c r="Z13" s="326"/>
      <c r="AA13" s="329"/>
      <c r="AB13" s="326"/>
      <c r="AC13" s="174">
        <f>IF((Q13+S13+Y13+AA13)=0,"",(Q13+S13+Y13+AA13))</f>
      </c>
      <c r="AD13" s="67"/>
      <c r="AE13" s="87"/>
      <c r="AF13" s="70"/>
      <c r="AH13"/>
      <c r="AI13"/>
      <c r="AJ13"/>
      <c r="AK13"/>
      <c r="AL13"/>
    </row>
    <row r="14" spans="1:32" ht="12.75">
      <c r="A14" s="44">
        <v>2</v>
      </c>
      <c r="B14" s="45"/>
      <c r="C14" s="46"/>
      <c r="D14" s="41">
        <f aca="true" t="shared" si="0" ref="D14:D61">C14*$E$7/100</f>
        <v>0</v>
      </c>
      <c r="E14" s="47"/>
      <c r="F14" s="48"/>
      <c r="G14" s="47"/>
      <c r="H14" s="48"/>
      <c r="I14" s="47"/>
      <c r="J14" s="48"/>
      <c r="K14" s="47"/>
      <c r="L14" s="48"/>
      <c r="M14" s="47"/>
      <c r="N14" s="48"/>
      <c r="O14" s="47"/>
      <c r="P14" s="48"/>
      <c r="Q14" s="330"/>
      <c r="R14" s="327"/>
      <c r="S14" s="330"/>
      <c r="T14" s="327"/>
      <c r="U14" s="330"/>
      <c r="V14" s="327"/>
      <c r="W14" s="330"/>
      <c r="X14" s="327"/>
      <c r="Y14" s="330"/>
      <c r="Z14" s="327"/>
      <c r="AA14" s="330"/>
      <c r="AB14" s="327"/>
      <c r="AC14" s="174">
        <f>IF((Q14+S14+Y14+AA14)=0,"",(Q14+S14+Y14+AA14))</f>
      </c>
      <c r="AD14" s="67"/>
      <c r="AE14" s="348"/>
      <c r="AF14" s="71"/>
    </row>
    <row r="15" spans="1:32" ht="12.75">
      <c r="A15" s="44">
        <v>3</v>
      </c>
      <c r="B15" s="45"/>
      <c r="C15" s="46"/>
      <c r="D15" s="41">
        <f t="shared" si="0"/>
        <v>0</v>
      </c>
      <c r="E15" s="47"/>
      <c r="F15" s="48"/>
      <c r="G15" s="47"/>
      <c r="H15" s="48"/>
      <c r="I15" s="47"/>
      <c r="J15" s="48"/>
      <c r="K15" s="47"/>
      <c r="L15" s="48"/>
      <c r="M15" s="47"/>
      <c r="N15" s="48"/>
      <c r="O15" s="47"/>
      <c r="P15" s="48"/>
      <c r="Q15" s="330"/>
      <c r="R15" s="327"/>
      <c r="S15" s="330"/>
      <c r="T15" s="327"/>
      <c r="U15" s="330"/>
      <c r="V15" s="327"/>
      <c r="W15" s="330"/>
      <c r="X15" s="327"/>
      <c r="Y15" s="330"/>
      <c r="Z15" s="327"/>
      <c r="AA15" s="330"/>
      <c r="AB15" s="327"/>
      <c r="AC15" s="174">
        <f aca="true" t="shared" si="1" ref="AC15:AC63">IF((Q15+S15+Y15+AA15)=0,"",(Q15+S15+Y15+AA15))</f>
      </c>
      <c r="AD15" s="67"/>
      <c r="AE15" s="348"/>
      <c r="AF15" s="71"/>
    </row>
    <row r="16" spans="1:32" ht="12.75">
      <c r="A16" s="44">
        <v>4</v>
      </c>
      <c r="B16" s="45"/>
      <c r="C16" s="46"/>
      <c r="D16" s="41">
        <f t="shared" si="0"/>
        <v>0</v>
      </c>
      <c r="E16" s="47"/>
      <c r="F16" s="48"/>
      <c r="G16" s="47"/>
      <c r="H16" s="48"/>
      <c r="I16" s="47"/>
      <c r="J16" s="48"/>
      <c r="K16" s="47"/>
      <c r="L16" s="48"/>
      <c r="M16" s="47"/>
      <c r="N16" s="48"/>
      <c r="O16" s="47"/>
      <c r="P16" s="48"/>
      <c r="Q16" s="330"/>
      <c r="R16" s="327"/>
      <c r="S16" s="330"/>
      <c r="T16" s="327"/>
      <c r="U16" s="330"/>
      <c r="V16" s="327"/>
      <c r="W16" s="330"/>
      <c r="X16" s="327"/>
      <c r="Y16" s="330"/>
      <c r="Z16" s="327"/>
      <c r="AA16" s="330"/>
      <c r="AB16" s="327"/>
      <c r="AC16" s="174">
        <f t="shared" si="1"/>
      </c>
      <c r="AD16" s="67"/>
      <c r="AE16" s="348"/>
      <c r="AF16" s="71"/>
    </row>
    <row r="17" spans="1:32" ht="12.75">
      <c r="A17" s="44">
        <v>5</v>
      </c>
      <c r="B17" s="45"/>
      <c r="C17" s="46"/>
      <c r="D17" s="41">
        <f t="shared" si="0"/>
        <v>0</v>
      </c>
      <c r="E17" s="47"/>
      <c r="F17" s="48"/>
      <c r="G17" s="47"/>
      <c r="H17" s="48"/>
      <c r="I17" s="47"/>
      <c r="J17" s="48"/>
      <c r="K17" s="47"/>
      <c r="L17" s="48"/>
      <c r="M17" s="47"/>
      <c r="N17" s="48"/>
      <c r="O17" s="47"/>
      <c r="P17" s="48"/>
      <c r="Q17" s="330"/>
      <c r="R17" s="327"/>
      <c r="S17" s="330"/>
      <c r="T17" s="327"/>
      <c r="U17" s="330"/>
      <c r="V17" s="327"/>
      <c r="W17" s="330"/>
      <c r="X17" s="327"/>
      <c r="Y17" s="330"/>
      <c r="Z17" s="327"/>
      <c r="AA17" s="330"/>
      <c r="AB17" s="327"/>
      <c r="AC17" s="174">
        <f t="shared" si="1"/>
      </c>
      <c r="AD17" s="67"/>
      <c r="AE17" s="348"/>
      <c r="AF17" s="71"/>
    </row>
    <row r="18" spans="1:32" ht="12.75">
      <c r="A18" s="44">
        <v>5</v>
      </c>
      <c r="B18" s="45"/>
      <c r="C18" s="46"/>
      <c r="D18" s="41">
        <f t="shared" si="0"/>
        <v>0</v>
      </c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Q18" s="330"/>
      <c r="R18" s="327"/>
      <c r="S18" s="330"/>
      <c r="T18" s="327"/>
      <c r="U18" s="330"/>
      <c r="V18" s="327"/>
      <c r="W18" s="330"/>
      <c r="X18" s="327"/>
      <c r="Y18" s="330"/>
      <c r="Z18" s="327"/>
      <c r="AA18" s="330"/>
      <c r="AB18" s="327"/>
      <c r="AC18" s="174">
        <f t="shared" si="1"/>
      </c>
      <c r="AD18" s="67"/>
      <c r="AE18" s="348"/>
      <c r="AF18" s="71"/>
    </row>
    <row r="19" spans="1:32" ht="12.75">
      <c r="A19" s="44">
        <v>6</v>
      </c>
      <c r="B19" s="45"/>
      <c r="C19" s="46"/>
      <c r="D19" s="41">
        <f t="shared" si="0"/>
        <v>0</v>
      </c>
      <c r="E19" s="47"/>
      <c r="F19" s="48"/>
      <c r="G19" s="47"/>
      <c r="H19" s="48"/>
      <c r="I19" s="47"/>
      <c r="J19" s="48"/>
      <c r="K19" s="47"/>
      <c r="L19" s="48"/>
      <c r="M19" s="47"/>
      <c r="N19" s="48"/>
      <c r="O19" s="47"/>
      <c r="P19" s="48"/>
      <c r="Q19" s="330"/>
      <c r="R19" s="327"/>
      <c r="S19" s="330"/>
      <c r="T19" s="327"/>
      <c r="U19" s="330"/>
      <c r="V19" s="327"/>
      <c r="W19" s="330"/>
      <c r="X19" s="327"/>
      <c r="Y19" s="330"/>
      <c r="Z19" s="327"/>
      <c r="AA19" s="330"/>
      <c r="AB19" s="327"/>
      <c r="AC19" s="174">
        <f t="shared" si="1"/>
      </c>
      <c r="AD19" s="67"/>
      <c r="AE19" s="348"/>
      <c r="AF19" s="71"/>
    </row>
    <row r="20" spans="1:32" ht="12.75">
      <c r="A20" s="44">
        <v>7</v>
      </c>
      <c r="B20" s="45"/>
      <c r="C20" s="46"/>
      <c r="D20" s="41">
        <f t="shared" si="0"/>
        <v>0</v>
      </c>
      <c r="E20" s="47"/>
      <c r="F20" s="48"/>
      <c r="G20" s="47"/>
      <c r="H20" s="48"/>
      <c r="I20" s="47"/>
      <c r="J20" s="48"/>
      <c r="K20" s="47"/>
      <c r="L20" s="48"/>
      <c r="M20" s="47"/>
      <c r="N20" s="48"/>
      <c r="O20" s="47"/>
      <c r="P20" s="48"/>
      <c r="Q20" s="330"/>
      <c r="R20" s="327"/>
      <c r="S20" s="330"/>
      <c r="T20" s="327"/>
      <c r="U20" s="330"/>
      <c r="V20" s="327"/>
      <c r="W20" s="330"/>
      <c r="X20" s="327"/>
      <c r="Y20" s="330"/>
      <c r="Z20" s="327"/>
      <c r="AA20" s="330"/>
      <c r="AB20" s="327"/>
      <c r="AC20" s="174">
        <f t="shared" si="1"/>
      </c>
      <c r="AD20" s="67"/>
      <c r="AE20" s="348"/>
      <c r="AF20" s="71"/>
    </row>
    <row r="21" spans="1:32" ht="12.75">
      <c r="A21" s="38">
        <v>8</v>
      </c>
      <c r="B21" s="45"/>
      <c r="C21" s="46"/>
      <c r="D21" s="41">
        <f t="shared" si="0"/>
        <v>0</v>
      </c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Q21" s="330"/>
      <c r="R21" s="327"/>
      <c r="S21" s="330"/>
      <c r="T21" s="327"/>
      <c r="U21" s="330"/>
      <c r="V21" s="327"/>
      <c r="W21" s="330"/>
      <c r="X21" s="327"/>
      <c r="Y21" s="330"/>
      <c r="Z21" s="327"/>
      <c r="AA21" s="330"/>
      <c r="AB21" s="327"/>
      <c r="AC21" s="174">
        <f t="shared" si="1"/>
      </c>
      <c r="AD21" s="67"/>
      <c r="AE21" s="348"/>
      <c r="AF21" s="71"/>
    </row>
    <row r="22" spans="1:32" ht="12.75">
      <c r="A22" s="44">
        <v>9</v>
      </c>
      <c r="B22" s="45"/>
      <c r="C22" s="46"/>
      <c r="D22" s="41">
        <f t="shared" si="0"/>
        <v>0</v>
      </c>
      <c r="E22" s="47"/>
      <c r="F22" s="48"/>
      <c r="G22" s="47"/>
      <c r="H22" s="48"/>
      <c r="I22" s="47"/>
      <c r="J22" s="48"/>
      <c r="K22" s="47"/>
      <c r="L22" s="48"/>
      <c r="M22" s="47"/>
      <c r="N22" s="48"/>
      <c r="O22" s="47"/>
      <c r="P22" s="48"/>
      <c r="Q22" s="330"/>
      <c r="R22" s="327"/>
      <c r="S22" s="330"/>
      <c r="T22" s="327"/>
      <c r="U22" s="330"/>
      <c r="V22" s="327"/>
      <c r="W22" s="330"/>
      <c r="X22" s="327"/>
      <c r="Y22" s="330"/>
      <c r="Z22" s="327"/>
      <c r="AA22" s="330"/>
      <c r="AB22" s="327"/>
      <c r="AC22" s="174">
        <f t="shared" si="1"/>
      </c>
      <c r="AD22" s="67"/>
      <c r="AE22" s="348"/>
      <c r="AF22" s="71"/>
    </row>
    <row r="23" spans="1:32" ht="12.75">
      <c r="A23" s="44">
        <v>10</v>
      </c>
      <c r="B23" s="45"/>
      <c r="C23" s="46"/>
      <c r="D23" s="41">
        <f t="shared" si="0"/>
        <v>0</v>
      </c>
      <c r="E23" s="47"/>
      <c r="F23" s="48"/>
      <c r="G23" s="47"/>
      <c r="H23" s="48"/>
      <c r="I23" s="47"/>
      <c r="J23" s="48"/>
      <c r="K23" s="47"/>
      <c r="L23" s="48"/>
      <c r="M23" s="47"/>
      <c r="N23" s="48"/>
      <c r="O23" s="47"/>
      <c r="P23" s="48"/>
      <c r="Q23" s="330"/>
      <c r="R23" s="327"/>
      <c r="S23" s="330"/>
      <c r="T23" s="327"/>
      <c r="U23" s="330"/>
      <c r="V23" s="327"/>
      <c r="W23" s="330"/>
      <c r="X23" s="327"/>
      <c r="Y23" s="330"/>
      <c r="Z23" s="327"/>
      <c r="AA23" s="330"/>
      <c r="AB23" s="327"/>
      <c r="AC23" s="174">
        <f t="shared" si="1"/>
      </c>
      <c r="AD23" s="67"/>
      <c r="AE23" s="348"/>
      <c r="AF23" s="71"/>
    </row>
    <row r="24" spans="1:32" ht="12.75" hidden="1">
      <c r="A24" s="44">
        <v>11</v>
      </c>
      <c r="B24" s="349"/>
      <c r="C24" s="350"/>
      <c r="D24" s="41">
        <f t="shared" si="0"/>
        <v>0</v>
      </c>
      <c r="E24" s="47"/>
      <c r="F24" s="48"/>
      <c r="G24" s="47"/>
      <c r="H24" s="48"/>
      <c r="I24" s="47"/>
      <c r="J24" s="48"/>
      <c r="K24" s="47"/>
      <c r="L24" s="48"/>
      <c r="M24" s="47"/>
      <c r="N24" s="48"/>
      <c r="O24" s="47"/>
      <c r="P24" s="48"/>
      <c r="Q24" s="330"/>
      <c r="R24" s="327"/>
      <c r="S24" s="330"/>
      <c r="T24" s="327"/>
      <c r="U24" s="330"/>
      <c r="V24" s="327"/>
      <c r="W24" s="330"/>
      <c r="X24" s="327"/>
      <c r="Y24" s="330"/>
      <c r="Z24" s="327"/>
      <c r="AA24" s="330"/>
      <c r="AB24" s="327"/>
      <c r="AC24" s="174">
        <f t="shared" si="1"/>
      </c>
      <c r="AD24" s="67"/>
      <c r="AE24" s="348"/>
      <c r="AF24" s="71"/>
    </row>
    <row r="25" spans="1:32" ht="12.75" hidden="1">
      <c r="A25" s="38">
        <v>12</v>
      </c>
      <c r="B25" s="349"/>
      <c r="C25" s="350"/>
      <c r="D25" s="41">
        <f t="shared" si="0"/>
        <v>0</v>
      </c>
      <c r="E25" s="47"/>
      <c r="F25" s="48"/>
      <c r="G25" s="47"/>
      <c r="H25" s="48"/>
      <c r="I25" s="47"/>
      <c r="J25" s="48"/>
      <c r="K25" s="47"/>
      <c r="L25" s="48"/>
      <c r="M25" s="47"/>
      <c r="N25" s="48"/>
      <c r="O25" s="47"/>
      <c r="P25" s="48"/>
      <c r="Q25" s="330"/>
      <c r="R25" s="327"/>
      <c r="S25" s="330"/>
      <c r="T25" s="327"/>
      <c r="U25" s="330"/>
      <c r="V25" s="327"/>
      <c r="W25" s="330"/>
      <c r="X25" s="327"/>
      <c r="Y25" s="330"/>
      <c r="Z25" s="327"/>
      <c r="AA25" s="330"/>
      <c r="AB25" s="327"/>
      <c r="AC25" s="174">
        <f t="shared" si="1"/>
      </c>
      <c r="AD25" s="67"/>
      <c r="AE25" s="348"/>
      <c r="AF25" s="71"/>
    </row>
    <row r="26" spans="1:32" ht="12.75" hidden="1">
      <c r="A26" s="44">
        <v>13</v>
      </c>
      <c r="B26" s="45"/>
      <c r="C26" s="46"/>
      <c r="D26" s="41">
        <f t="shared" si="0"/>
        <v>0</v>
      </c>
      <c r="E26" s="47"/>
      <c r="F26" s="48"/>
      <c r="G26" s="47"/>
      <c r="H26" s="48"/>
      <c r="I26" s="47"/>
      <c r="J26" s="48"/>
      <c r="K26" s="47"/>
      <c r="L26" s="48"/>
      <c r="M26" s="47"/>
      <c r="N26" s="48"/>
      <c r="O26" s="47"/>
      <c r="P26" s="48"/>
      <c r="Q26" s="330"/>
      <c r="R26" s="327"/>
      <c r="S26" s="330"/>
      <c r="T26" s="327"/>
      <c r="U26" s="330"/>
      <c r="V26" s="327"/>
      <c r="W26" s="330"/>
      <c r="X26" s="327"/>
      <c r="Y26" s="330"/>
      <c r="Z26" s="327"/>
      <c r="AA26" s="330"/>
      <c r="AB26" s="327"/>
      <c r="AC26" s="174">
        <f t="shared" si="1"/>
      </c>
      <c r="AD26" s="67"/>
      <c r="AE26" s="348"/>
      <c r="AF26" s="71"/>
    </row>
    <row r="27" spans="1:32" ht="12.75" hidden="1">
      <c r="A27" s="44">
        <v>14</v>
      </c>
      <c r="B27" s="45"/>
      <c r="C27" s="46"/>
      <c r="D27" s="41">
        <f t="shared" si="0"/>
        <v>0</v>
      </c>
      <c r="E27" s="47"/>
      <c r="F27" s="48"/>
      <c r="G27" s="47"/>
      <c r="H27" s="48"/>
      <c r="I27" s="47"/>
      <c r="J27" s="48"/>
      <c r="K27" s="47"/>
      <c r="L27" s="48"/>
      <c r="M27" s="47"/>
      <c r="N27" s="48"/>
      <c r="O27" s="47"/>
      <c r="P27" s="48"/>
      <c r="Q27" s="330"/>
      <c r="R27" s="327"/>
      <c r="S27" s="330"/>
      <c r="T27" s="327"/>
      <c r="U27" s="330"/>
      <c r="V27" s="327"/>
      <c r="W27" s="330"/>
      <c r="X27" s="327"/>
      <c r="Y27" s="330"/>
      <c r="Z27" s="327"/>
      <c r="AA27" s="330"/>
      <c r="AB27" s="327"/>
      <c r="AC27" s="174">
        <f t="shared" si="1"/>
      </c>
      <c r="AD27" s="67"/>
      <c r="AE27" s="348"/>
      <c r="AF27" s="71"/>
    </row>
    <row r="28" spans="1:32" ht="12.75" hidden="1">
      <c r="A28" s="44">
        <v>15</v>
      </c>
      <c r="B28" s="45"/>
      <c r="C28" s="46"/>
      <c r="D28" s="41">
        <f t="shared" si="0"/>
        <v>0</v>
      </c>
      <c r="E28" s="47"/>
      <c r="F28" s="48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330"/>
      <c r="R28" s="327"/>
      <c r="S28" s="330"/>
      <c r="T28" s="327"/>
      <c r="U28" s="330"/>
      <c r="V28" s="327"/>
      <c r="W28" s="330"/>
      <c r="X28" s="327"/>
      <c r="Y28" s="330"/>
      <c r="Z28" s="327"/>
      <c r="AA28" s="330"/>
      <c r="AB28" s="327"/>
      <c r="AC28" s="174">
        <f t="shared" si="1"/>
      </c>
      <c r="AD28" s="67"/>
      <c r="AE28" s="348"/>
      <c r="AF28" s="71"/>
    </row>
    <row r="29" spans="1:32" ht="12.75" hidden="1">
      <c r="A29" s="38">
        <v>16</v>
      </c>
      <c r="B29" s="45"/>
      <c r="C29" s="46"/>
      <c r="D29" s="41">
        <f t="shared" si="0"/>
        <v>0</v>
      </c>
      <c r="E29" s="47"/>
      <c r="F29" s="48"/>
      <c r="G29" s="47"/>
      <c r="H29" s="48"/>
      <c r="I29" s="47"/>
      <c r="J29" s="48"/>
      <c r="K29" s="47"/>
      <c r="L29" s="48"/>
      <c r="M29" s="47"/>
      <c r="N29" s="48"/>
      <c r="O29" s="47"/>
      <c r="P29" s="48"/>
      <c r="Q29" s="330"/>
      <c r="R29" s="327"/>
      <c r="S29" s="330"/>
      <c r="T29" s="327"/>
      <c r="U29" s="330"/>
      <c r="V29" s="327"/>
      <c r="W29" s="330"/>
      <c r="X29" s="327"/>
      <c r="Y29" s="330"/>
      <c r="Z29" s="327"/>
      <c r="AA29" s="330"/>
      <c r="AB29" s="327"/>
      <c r="AC29" s="174">
        <f t="shared" si="1"/>
      </c>
      <c r="AD29" s="67"/>
      <c r="AE29" s="348"/>
      <c r="AF29" s="71"/>
    </row>
    <row r="30" spans="1:32" ht="12.75" hidden="1">
      <c r="A30" s="44">
        <v>17</v>
      </c>
      <c r="B30" s="45"/>
      <c r="C30" s="46"/>
      <c r="D30" s="41">
        <f t="shared" si="0"/>
        <v>0</v>
      </c>
      <c r="E30" s="47"/>
      <c r="F30" s="48"/>
      <c r="G30" s="47"/>
      <c r="H30" s="48"/>
      <c r="I30" s="47"/>
      <c r="J30" s="48"/>
      <c r="K30" s="47"/>
      <c r="L30" s="48"/>
      <c r="M30" s="47"/>
      <c r="N30" s="48"/>
      <c r="O30" s="47"/>
      <c r="P30" s="48"/>
      <c r="Q30" s="330"/>
      <c r="R30" s="327"/>
      <c r="S30" s="330"/>
      <c r="T30" s="327"/>
      <c r="U30" s="330"/>
      <c r="V30" s="327"/>
      <c r="W30" s="330"/>
      <c r="X30" s="327"/>
      <c r="Y30" s="330"/>
      <c r="Z30" s="327"/>
      <c r="AA30" s="330"/>
      <c r="AB30" s="327"/>
      <c r="AC30" s="174">
        <f t="shared" si="1"/>
      </c>
      <c r="AD30" s="67"/>
      <c r="AE30" s="348"/>
      <c r="AF30" s="71"/>
    </row>
    <row r="31" spans="1:32" ht="12.75" hidden="1">
      <c r="A31" s="44">
        <v>18</v>
      </c>
      <c r="B31" s="45"/>
      <c r="C31" s="46"/>
      <c r="D31" s="41">
        <f t="shared" si="0"/>
        <v>0</v>
      </c>
      <c r="E31" s="47"/>
      <c r="F31" s="48"/>
      <c r="G31" s="47"/>
      <c r="H31" s="48"/>
      <c r="I31" s="47"/>
      <c r="J31" s="48"/>
      <c r="K31" s="47"/>
      <c r="L31" s="48"/>
      <c r="M31" s="47"/>
      <c r="N31" s="48"/>
      <c r="O31" s="47"/>
      <c r="P31" s="48"/>
      <c r="Q31" s="330"/>
      <c r="R31" s="327"/>
      <c r="S31" s="330"/>
      <c r="T31" s="327"/>
      <c r="U31" s="330"/>
      <c r="V31" s="327"/>
      <c r="W31" s="330"/>
      <c r="X31" s="327"/>
      <c r="Y31" s="330"/>
      <c r="Z31" s="327"/>
      <c r="AA31" s="330"/>
      <c r="AB31" s="327"/>
      <c r="AC31" s="174">
        <f t="shared" si="1"/>
      </c>
      <c r="AD31" s="67"/>
      <c r="AE31" s="348"/>
      <c r="AF31" s="71"/>
    </row>
    <row r="32" spans="1:32" ht="12.75" hidden="1">
      <c r="A32" s="44">
        <v>19</v>
      </c>
      <c r="B32" s="45"/>
      <c r="C32" s="46"/>
      <c r="D32" s="50">
        <f t="shared" si="0"/>
        <v>0</v>
      </c>
      <c r="E32" s="47"/>
      <c r="F32" s="48"/>
      <c r="G32" s="47"/>
      <c r="H32" s="48"/>
      <c r="I32" s="47"/>
      <c r="J32" s="48"/>
      <c r="K32" s="47"/>
      <c r="L32" s="48"/>
      <c r="M32" s="47"/>
      <c r="N32" s="48"/>
      <c r="O32" s="47"/>
      <c r="P32" s="48"/>
      <c r="Q32" s="330"/>
      <c r="R32" s="327"/>
      <c r="S32" s="330"/>
      <c r="T32" s="327"/>
      <c r="U32" s="330"/>
      <c r="V32" s="327"/>
      <c r="W32" s="330"/>
      <c r="X32" s="327"/>
      <c r="Y32" s="330"/>
      <c r="Z32" s="327"/>
      <c r="AA32" s="330"/>
      <c r="AB32" s="327"/>
      <c r="AC32" s="174">
        <f t="shared" si="1"/>
      </c>
      <c r="AD32" s="67"/>
      <c r="AE32" s="348"/>
      <c r="AF32" s="71"/>
    </row>
    <row r="33" spans="1:32" ht="12.75" hidden="1">
      <c r="A33" s="38">
        <v>20</v>
      </c>
      <c r="B33" s="45"/>
      <c r="C33" s="46"/>
      <c r="D33" s="50">
        <f t="shared" si="0"/>
        <v>0</v>
      </c>
      <c r="E33" s="47"/>
      <c r="F33" s="48"/>
      <c r="G33" s="47"/>
      <c r="H33" s="48"/>
      <c r="I33" s="47"/>
      <c r="J33" s="48"/>
      <c r="K33" s="47"/>
      <c r="L33" s="48"/>
      <c r="M33" s="47"/>
      <c r="N33" s="48"/>
      <c r="O33" s="47"/>
      <c r="P33" s="48"/>
      <c r="Q33" s="330"/>
      <c r="R33" s="327"/>
      <c r="S33" s="330"/>
      <c r="T33" s="327"/>
      <c r="U33" s="330"/>
      <c r="V33" s="327"/>
      <c r="W33" s="330"/>
      <c r="X33" s="327"/>
      <c r="Y33" s="330"/>
      <c r="Z33" s="327"/>
      <c r="AA33" s="330"/>
      <c r="AB33" s="327"/>
      <c r="AC33" s="174">
        <f t="shared" si="1"/>
      </c>
      <c r="AD33" s="67"/>
      <c r="AE33" s="348"/>
      <c r="AF33" s="71"/>
    </row>
    <row r="34" spans="1:32" ht="12.75" hidden="1">
      <c r="A34" s="44">
        <v>21</v>
      </c>
      <c r="B34" s="45"/>
      <c r="C34" s="46"/>
      <c r="D34" s="50">
        <f t="shared" si="0"/>
        <v>0</v>
      </c>
      <c r="E34" s="47"/>
      <c r="F34" s="48"/>
      <c r="G34" s="47"/>
      <c r="H34" s="48"/>
      <c r="I34" s="47"/>
      <c r="J34" s="48"/>
      <c r="K34" s="47"/>
      <c r="L34" s="48"/>
      <c r="M34" s="47"/>
      <c r="N34" s="48"/>
      <c r="O34" s="47"/>
      <c r="P34" s="48"/>
      <c r="Q34" s="330"/>
      <c r="R34" s="327"/>
      <c r="S34" s="330"/>
      <c r="T34" s="327"/>
      <c r="U34" s="330"/>
      <c r="V34" s="327"/>
      <c r="W34" s="330"/>
      <c r="X34" s="327"/>
      <c r="Y34" s="330"/>
      <c r="Z34" s="327"/>
      <c r="AA34" s="330"/>
      <c r="AB34" s="327"/>
      <c r="AC34" s="174">
        <f t="shared" si="1"/>
      </c>
      <c r="AD34" s="67"/>
      <c r="AE34" s="348"/>
      <c r="AF34" s="71"/>
    </row>
    <row r="35" spans="1:32" ht="12.75" hidden="1">
      <c r="A35" s="44">
        <v>22</v>
      </c>
      <c r="B35" s="45"/>
      <c r="C35" s="46"/>
      <c r="D35" s="50">
        <f t="shared" si="0"/>
        <v>0</v>
      </c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330"/>
      <c r="R35" s="327"/>
      <c r="S35" s="330"/>
      <c r="T35" s="327"/>
      <c r="U35" s="330"/>
      <c r="V35" s="327"/>
      <c r="W35" s="330"/>
      <c r="X35" s="327"/>
      <c r="Y35" s="330"/>
      <c r="Z35" s="327"/>
      <c r="AA35" s="330"/>
      <c r="AB35" s="327"/>
      <c r="AC35" s="174">
        <f t="shared" si="1"/>
      </c>
      <c r="AD35" s="67"/>
      <c r="AE35" s="348"/>
      <c r="AF35" s="71"/>
    </row>
    <row r="36" spans="1:32" ht="12.75" hidden="1">
      <c r="A36" s="44">
        <v>23</v>
      </c>
      <c r="B36" s="45"/>
      <c r="C36" s="46"/>
      <c r="D36" s="50">
        <f t="shared" si="0"/>
        <v>0</v>
      </c>
      <c r="E36" s="47"/>
      <c r="F36" s="48"/>
      <c r="G36" s="47"/>
      <c r="H36" s="48"/>
      <c r="I36" s="47"/>
      <c r="J36" s="48"/>
      <c r="K36" s="47"/>
      <c r="L36" s="48"/>
      <c r="M36" s="47"/>
      <c r="N36" s="48"/>
      <c r="O36" s="47"/>
      <c r="P36" s="48"/>
      <c r="Q36" s="330"/>
      <c r="R36" s="327"/>
      <c r="S36" s="330"/>
      <c r="T36" s="327"/>
      <c r="U36" s="330"/>
      <c r="V36" s="327"/>
      <c r="W36" s="330"/>
      <c r="X36" s="327"/>
      <c r="Y36" s="330"/>
      <c r="Z36" s="327"/>
      <c r="AA36" s="330"/>
      <c r="AB36" s="327"/>
      <c r="AC36" s="174">
        <f t="shared" si="1"/>
      </c>
      <c r="AD36" s="67"/>
      <c r="AE36" s="348"/>
      <c r="AF36" s="71"/>
    </row>
    <row r="37" spans="1:32" ht="12.75" hidden="1">
      <c r="A37" s="38">
        <v>24</v>
      </c>
      <c r="B37" s="45"/>
      <c r="C37" s="46"/>
      <c r="D37" s="50">
        <f t="shared" si="0"/>
        <v>0</v>
      </c>
      <c r="E37" s="47"/>
      <c r="F37" s="48"/>
      <c r="G37" s="47"/>
      <c r="H37" s="48"/>
      <c r="I37" s="47"/>
      <c r="J37" s="48"/>
      <c r="K37" s="47"/>
      <c r="L37" s="48"/>
      <c r="M37" s="47"/>
      <c r="N37" s="48"/>
      <c r="O37" s="47"/>
      <c r="P37" s="48"/>
      <c r="Q37" s="330"/>
      <c r="R37" s="327"/>
      <c r="S37" s="330"/>
      <c r="T37" s="327"/>
      <c r="U37" s="330"/>
      <c r="V37" s="327"/>
      <c r="W37" s="330"/>
      <c r="X37" s="327"/>
      <c r="Y37" s="330"/>
      <c r="Z37" s="327"/>
      <c r="AA37" s="330"/>
      <c r="AB37" s="327"/>
      <c r="AC37" s="174">
        <f t="shared" si="1"/>
      </c>
      <c r="AD37" s="67"/>
      <c r="AE37" s="348"/>
      <c r="AF37" s="71"/>
    </row>
    <row r="38" spans="1:32" ht="12.75" hidden="1">
      <c r="A38" s="44">
        <v>25</v>
      </c>
      <c r="B38" s="45"/>
      <c r="C38" s="46"/>
      <c r="D38" s="50">
        <f t="shared" si="0"/>
        <v>0</v>
      </c>
      <c r="E38" s="47"/>
      <c r="F38" s="48"/>
      <c r="G38" s="47"/>
      <c r="H38" s="48"/>
      <c r="I38" s="47"/>
      <c r="J38" s="48"/>
      <c r="K38" s="47"/>
      <c r="L38" s="48"/>
      <c r="M38" s="47"/>
      <c r="N38" s="48"/>
      <c r="O38" s="47"/>
      <c r="P38" s="48"/>
      <c r="Q38" s="330"/>
      <c r="R38" s="327"/>
      <c r="S38" s="330"/>
      <c r="T38" s="327"/>
      <c r="U38" s="330"/>
      <c r="V38" s="327"/>
      <c r="W38" s="330"/>
      <c r="X38" s="327"/>
      <c r="Y38" s="330"/>
      <c r="Z38" s="327"/>
      <c r="AA38" s="330"/>
      <c r="AB38" s="327"/>
      <c r="AC38" s="174">
        <f t="shared" si="1"/>
      </c>
      <c r="AD38" s="67"/>
      <c r="AE38" s="348"/>
      <c r="AF38" s="71"/>
    </row>
    <row r="39" spans="1:32" ht="12.75" hidden="1">
      <c r="A39" s="44">
        <v>26</v>
      </c>
      <c r="B39" s="45"/>
      <c r="C39" s="46"/>
      <c r="D39" s="50">
        <f t="shared" si="0"/>
        <v>0</v>
      </c>
      <c r="E39" s="47"/>
      <c r="F39" s="48"/>
      <c r="G39" s="47"/>
      <c r="H39" s="48"/>
      <c r="I39" s="47"/>
      <c r="J39" s="48"/>
      <c r="K39" s="47"/>
      <c r="L39" s="48"/>
      <c r="M39" s="47"/>
      <c r="N39" s="48"/>
      <c r="O39" s="47"/>
      <c r="P39" s="48"/>
      <c r="Q39" s="330"/>
      <c r="R39" s="327"/>
      <c r="S39" s="330"/>
      <c r="T39" s="327"/>
      <c r="U39" s="330"/>
      <c r="V39" s="327"/>
      <c r="W39" s="330"/>
      <c r="X39" s="327"/>
      <c r="Y39" s="330"/>
      <c r="Z39" s="327"/>
      <c r="AA39" s="330"/>
      <c r="AB39" s="327"/>
      <c r="AC39" s="174">
        <f t="shared" si="1"/>
      </c>
      <c r="AD39" s="67"/>
      <c r="AE39" s="348"/>
      <c r="AF39" s="71"/>
    </row>
    <row r="40" spans="1:32" ht="12.75" hidden="1">
      <c r="A40" s="44">
        <v>27</v>
      </c>
      <c r="B40" s="45"/>
      <c r="C40" s="46"/>
      <c r="D40" s="50">
        <f t="shared" si="0"/>
        <v>0</v>
      </c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330"/>
      <c r="R40" s="327"/>
      <c r="S40" s="330"/>
      <c r="T40" s="327"/>
      <c r="U40" s="330"/>
      <c r="V40" s="327"/>
      <c r="W40" s="330"/>
      <c r="X40" s="327"/>
      <c r="Y40" s="330"/>
      <c r="Z40" s="327"/>
      <c r="AA40" s="330"/>
      <c r="AB40" s="327"/>
      <c r="AC40" s="174">
        <f t="shared" si="1"/>
      </c>
      <c r="AD40" s="67"/>
      <c r="AE40" s="348"/>
      <c r="AF40" s="71"/>
    </row>
    <row r="41" spans="1:32" ht="12.75" hidden="1">
      <c r="A41" s="38">
        <v>28</v>
      </c>
      <c r="B41" s="45"/>
      <c r="C41" s="46"/>
      <c r="D41" s="50">
        <f t="shared" si="0"/>
        <v>0</v>
      </c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330"/>
      <c r="R41" s="327"/>
      <c r="S41" s="330"/>
      <c r="T41" s="327"/>
      <c r="U41" s="330"/>
      <c r="V41" s="327"/>
      <c r="W41" s="330"/>
      <c r="X41" s="327"/>
      <c r="Y41" s="330"/>
      <c r="Z41" s="327"/>
      <c r="AA41" s="330"/>
      <c r="AB41" s="327"/>
      <c r="AC41" s="174">
        <f t="shared" si="1"/>
      </c>
      <c r="AD41" s="67"/>
      <c r="AE41" s="348"/>
      <c r="AF41" s="71"/>
    </row>
    <row r="42" spans="1:32" ht="12.75" hidden="1">
      <c r="A42" s="44">
        <v>29</v>
      </c>
      <c r="B42" s="45"/>
      <c r="C42" s="46"/>
      <c r="D42" s="50">
        <f t="shared" si="0"/>
        <v>0</v>
      </c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330"/>
      <c r="R42" s="327"/>
      <c r="S42" s="330"/>
      <c r="T42" s="327"/>
      <c r="U42" s="330"/>
      <c r="V42" s="327"/>
      <c r="W42" s="330"/>
      <c r="X42" s="327"/>
      <c r="Y42" s="330"/>
      <c r="Z42" s="327"/>
      <c r="AA42" s="330"/>
      <c r="AB42" s="327"/>
      <c r="AC42" s="174">
        <f t="shared" si="1"/>
      </c>
      <c r="AD42" s="67"/>
      <c r="AE42" s="348"/>
      <c r="AF42" s="71"/>
    </row>
    <row r="43" spans="1:32" ht="12.75" hidden="1">
      <c r="A43" s="44">
        <v>30</v>
      </c>
      <c r="B43" s="45"/>
      <c r="C43" s="46"/>
      <c r="D43" s="50">
        <f t="shared" si="0"/>
        <v>0</v>
      </c>
      <c r="E43" s="47"/>
      <c r="F43" s="48"/>
      <c r="G43" s="47"/>
      <c r="H43" s="48"/>
      <c r="I43" s="47"/>
      <c r="J43" s="48"/>
      <c r="K43" s="47"/>
      <c r="L43" s="48"/>
      <c r="M43" s="47"/>
      <c r="N43" s="48"/>
      <c r="O43" s="47"/>
      <c r="P43" s="48"/>
      <c r="Q43" s="330"/>
      <c r="R43" s="327"/>
      <c r="S43" s="330"/>
      <c r="T43" s="327"/>
      <c r="U43" s="330"/>
      <c r="V43" s="327"/>
      <c r="W43" s="330"/>
      <c r="X43" s="327"/>
      <c r="Y43" s="330"/>
      <c r="Z43" s="327"/>
      <c r="AA43" s="330"/>
      <c r="AB43" s="327"/>
      <c r="AC43" s="174">
        <f t="shared" si="1"/>
      </c>
      <c r="AD43" s="67"/>
      <c r="AE43" s="348"/>
      <c r="AF43" s="71"/>
    </row>
    <row r="44" spans="1:32" ht="12.75" hidden="1">
      <c r="A44" s="44">
        <v>31</v>
      </c>
      <c r="B44" s="45"/>
      <c r="C44" s="46"/>
      <c r="D44" s="50">
        <f t="shared" si="0"/>
        <v>0</v>
      </c>
      <c r="E44" s="47"/>
      <c r="F44" s="48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330"/>
      <c r="R44" s="327"/>
      <c r="S44" s="330"/>
      <c r="T44" s="327"/>
      <c r="U44" s="330"/>
      <c r="V44" s="327"/>
      <c r="W44" s="330"/>
      <c r="X44" s="327"/>
      <c r="Y44" s="330"/>
      <c r="Z44" s="327"/>
      <c r="AA44" s="330"/>
      <c r="AB44" s="327"/>
      <c r="AC44" s="174">
        <f t="shared" si="1"/>
      </c>
      <c r="AD44" s="67"/>
      <c r="AE44" s="348"/>
      <c r="AF44" s="71"/>
    </row>
    <row r="45" spans="1:32" ht="12.75" hidden="1">
      <c r="A45" s="38">
        <v>32</v>
      </c>
      <c r="B45" s="45"/>
      <c r="C45" s="46"/>
      <c r="D45" s="50">
        <f t="shared" si="0"/>
        <v>0</v>
      </c>
      <c r="E45" s="47"/>
      <c r="F45" s="48"/>
      <c r="G45" s="47"/>
      <c r="H45" s="48"/>
      <c r="I45" s="47"/>
      <c r="J45" s="48"/>
      <c r="K45" s="47"/>
      <c r="L45" s="48"/>
      <c r="M45" s="47"/>
      <c r="N45" s="48"/>
      <c r="O45" s="47"/>
      <c r="P45" s="48"/>
      <c r="Q45" s="330"/>
      <c r="R45" s="327"/>
      <c r="S45" s="330"/>
      <c r="T45" s="327"/>
      <c r="U45" s="330"/>
      <c r="V45" s="327"/>
      <c r="W45" s="330"/>
      <c r="X45" s="327"/>
      <c r="Y45" s="330"/>
      <c r="Z45" s="327"/>
      <c r="AA45" s="330"/>
      <c r="AB45" s="327"/>
      <c r="AC45" s="174">
        <f t="shared" si="1"/>
      </c>
      <c r="AD45" s="67"/>
      <c r="AE45" s="348"/>
      <c r="AF45" s="71"/>
    </row>
    <row r="46" spans="1:32" ht="12.75" hidden="1">
      <c r="A46" s="44">
        <v>33</v>
      </c>
      <c r="B46" s="45"/>
      <c r="C46" s="46"/>
      <c r="D46" s="50">
        <f t="shared" si="0"/>
        <v>0</v>
      </c>
      <c r="E46" s="47"/>
      <c r="F46" s="48"/>
      <c r="G46" s="47"/>
      <c r="H46" s="48"/>
      <c r="I46" s="47"/>
      <c r="J46" s="48"/>
      <c r="K46" s="47"/>
      <c r="L46" s="48"/>
      <c r="M46" s="47"/>
      <c r="N46" s="48"/>
      <c r="O46" s="47"/>
      <c r="P46" s="48"/>
      <c r="Q46" s="330"/>
      <c r="R46" s="327"/>
      <c r="S46" s="330"/>
      <c r="T46" s="327"/>
      <c r="U46" s="330"/>
      <c r="V46" s="327"/>
      <c r="W46" s="330"/>
      <c r="X46" s="327"/>
      <c r="Y46" s="330"/>
      <c r="Z46" s="327"/>
      <c r="AA46" s="330"/>
      <c r="AB46" s="327"/>
      <c r="AC46" s="174">
        <f t="shared" si="1"/>
      </c>
      <c r="AD46" s="67"/>
      <c r="AE46" s="348"/>
      <c r="AF46" s="71"/>
    </row>
    <row r="47" spans="1:32" ht="12.75" hidden="1">
      <c r="A47" s="44">
        <v>34</v>
      </c>
      <c r="B47" s="45"/>
      <c r="C47" s="46"/>
      <c r="D47" s="50">
        <f t="shared" si="0"/>
        <v>0</v>
      </c>
      <c r="E47" s="47"/>
      <c r="F47" s="48"/>
      <c r="G47" s="47"/>
      <c r="H47" s="48"/>
      <c r="I47" s="47"/>
      <c r="J47" s="48"/>
      <c r="K47" s="47"/>
      <c r="L47" s="48"/>
      <c r="M47" s="47"/>
      <c r="N47" s="48"/>
      <c r="O47" s="47"/>
      <c r="P47" s="48"/>
      <c r="Q47" s="330"/>
      <c r="R47" s="327"/>
      <c r="S47" s="330"/>
      <c r="T47" s="327"/>
      <c r="U47" s="330"/>
      <c r="V47" s="327"/>
      <c r="W47" s="330"/>
      <c r="X47" s="327"/>
      <c r="Y47" s="330"/>
      <c r="Z47" s="327"/>
      <c r="AA47" s="330"/>
      <c r="AB47" s="327"/>
      <c r="AC47" s="174">
        <f t="shared" si="1"/>
      </c>
      <c r="AD47" s="67"/>
      <c r="AE47" s="348"/>
      <c r="AF47" s="71"/>
    </row>
    <row r="48" spans="1:32" ht="12.75" hidden="1">
      <c r="A48" s="44">
        <v>35</v>
      </c>
      <c r="B48" s="45"/>
      <c r="C48" s="46"/>
      <c r="D48" s="50">
        <f t="shared" si="0"/>
        <v>0</v>
      </c>
      <c r="E48" s="47"/>
      <c r="F48" s="48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330"/>
      <c r="R48" s="327"/>
      <c r="S48" s="330"/>
      <c r="T48" s="327"/>
      <c r="U48" s="330"/>
      <c r="V48" s="327"/>
      <c r="W48" s="330"/>
      <c r="X48" s="327"/>
      <c r="Y48" s="330"/>
      <c r="Z48" s="327"/>
      <c r="AA48" s="330"/>
      <c r="AB48" s="327"/>
      <c r="AC48" s="174">
        <f t="shared" si="1"/>
      </c>
      <c r="AD48" s="67"/>
      <c r="AE48" s="348"/>
      <c r="AF48" s="71"/>
    </row>
    <row r="49" spans="1:32" ht="12.75" hidden="1">
      <c r="A49" s="38">
        <v>36</v>
      </c>
      <c r="B49" s="45"/>
      <c r="C49" s="46"/>
      <c r="D49" s="50">
        <f t="shared" si="0"/>
        <v>0</v>
      </c>
      <c r="E49" s="47"/>
      <c r="F49" s="48"/>
      <c r="G49" s="47"/>
      <c r="H49" s="48"/>
      <c r="I49" s="47"/>
      <c r="J49" s="48"/>
      <c r="K49" s="47"/>
      <c r="L49" s="48"/>
      <c r="M49" s="47"/>
      <c r="N49" s="48"/>
      <c r="O49" s="47"/>
      <c r="P49" s="48"/>
      <c r="Q49" s="330"/>
      <c r="R49" s="327"/>
      <c r="S49" s="330"/>
      <c r="T49" s="327"/>
      <c r="U49" s="330"/>
      <c r="V49" s="327"/>
      <c r="W49" s="330"/>
      <c r="X49" s="327"/>
      <c r="Y49" s="330"/>
      <c r="Z49" s="327"/>
      <c r="AA49" s="330"/>
      <c r="AB49" s="327"/>
      <c r="AC49" s="174">
        <f t="shared" si="1"/>
      </c>
      <c r="AD49" s="67"/>
      <c r="AE49" s="348"/>
      <c r="AF49" s="71"/>
    </row>
    <row r="50" spans="1:32" ht="12.75" hidden="1">
      <c r="A50" s="44">
        <v>37</v>
      </c>
      <c r="B50" s="45"/>
      <c r="C50" s="46"/>
      <c r="D50" s="50">
        <f t="shared" si="0"/>
        <v>0</v>
      </c>
      <c r="E50" s="47"/>
      <c r="F50" s="48"/>
      <c r="G50" s="47"/>
      <c r="H50" s="48"/>
      <c r="I50" s="47"/>
      <c r="J50" s="48"/>
      <c r="K50" s="47"/>
      <c r="L50" s="48"/>
      <c r="M50" s="47"/>
      <c r="N50" s="48"/>
      <c r="O50" s="47"/>
      <c r="P50" s="48"/>
      <c r="Q50" s="330"/>
      <c r="R50" s="327"/>
      <c r="S50" s="330"/>
      <c r="T50" s="327"/>
      <c r="U50" s="330"/>
      <c r="V50" s="327"/>
      <c r="W50" s="330"/>
      <c r="X50" s="327"/>
      <c r="Y50" s="330"/>
      <c r="Z50" s="327"/>
      <c r="AA50" s="330"/>
      <c r="AB50" s="327"/>
      <c r="AC50" s="174">
        <f t="shared" si="1"/>
      </c>
      <c r="AD50" s="67"/>
      <c r="AE50" s="348"/>
      <c r="AF50" s="71"/>
    </row>
    <row r="51" spans="1:32" ht="12.75" hidden="1">
      <c r="A51" s="44">
        <v>38</v>
      </c>
      <c r="B51" s="45"/>
      <c r="C51" s="46"/>
      <c r="D51" s="50">
        <f t="shared" si="0"/>
        <v>0</v>
      </c>
      <c r="E51" s="47"/>
      <c r="F51" s="48"/>
      <c r="G51" s="47"/>
      <c r="H51" s="48"/>
      <c r="I51" s="47"/>
      <c r="J51" s="48"/>
      <c r="K51" s="47"/>
      <c r="L51" s="48"/>
      <c r="M51" s="47"/>
      <c r="N51" s="48"/>
      <c r="O51" s="47"/>
      <c r="P51" s="48"/>
      <c r="Q51" s="330"/>
      <c r="R51" s="327"/>
      <c r="S51" s="330"/>
      <c r="T51" s="327"/>
      <c r="U51" s="330"/>
      <c r="V51" s="327"/>
      <c r="W51" s="330"/>
      <c r="X51" s="327"/>
      <c r="Y51" s="330"/>
      <c r="Z51" s="327"/>
      <c r="AA51" s="330"/>
      <c r="AB51" s="327"/>
      <c r="AC51" s="174">
        <f t="shared" si="1"/>
      </c>
      <c r="AD51" s="67"/>
      <c r="AE51" s="348"/>
      <c r="AF51" s="71"/>
    </row>
    <row r="52" spans="1:32" ht="12.75" hidden="1">
      <c r="A52" s="44">
        <v>39</v>
      </c>
      <c r="B52" s="45"/>
      <c r="C52" s="46"/>
      <c r="D52" s="50">
        <f t="shared" si="0"/>
        <v>0</v>
      </c>
      <c r="E52" s="47"/>
      <c r="F52" s="48"/>
      <c r="G52" s="47"/>
      <c r="H52" s="48"/>
      <c r="I52" s="47"/>
      <c r="J52" s="48"/>
      <c r="K52" s="47"/>
      <c r="L52" s="48"/>
      <c r="M52" s="47"/>
      <c r="N52" s="48"/>
      <c r="O52" s="47"/>
      <c r="P52" s="48"/>
      <c r="Q52" s="330"/>
      <c r="R52" s="327"/>
      <c r="S52" s="330"/>
      <c r="T52" s="327"/>
      <c r="U52" s="330"/>
      <c r="V52" s="327"/>
      <c r="W52" s="330"/>
      <c r="X52" s="327"/>
      <c r="Y52" s="330"/>
      <c r="Z52" s="327"/>
      <c r="AA52" s="330"/>
      <c r="AB52" s="327"/>
      <c r="AC52" s="174">
        <f t="shared" si="1"/>
      </c>
      <c r="AD52" s="67"/>
      <c r="AE52" s="348"/>
      <c r="AF52" s="71"/>
    </row>
    <row r="53" spans="1:32" ht="12.75" hidden="1">
      <c r="A53" s="38">
        <v>40</v>
      </c>
      <c r="B53" s="45"/>
      <c r="C53" s="46"/>
      <c r="D53" s="50">
        <f t="shared" si="0"/>
        <v>0</v>
      </c>
      <c r="E53" s="47"/>
      <c r="F53" s="48"/>
      <c r="G53" s="47"/>
      <c r="H53" s="48"/>
      <c r="I53" s="47"/>
      <c r="J53" s="48"/>
      <c r="K53" s="47"/>
      <c r="L53" s="48"/>
      <c r="M53" s="47"/>
      <c r="N53" s="48"/>
      <c r="O53" s="47"/>
      <c r="P53" s="48"/>
      <c r="Q53" s="330"/>
      <c r="R53" s="327"/>
      <c r="S53" s="330"/>
      <c r="T53" s="327"/>
      <c r="U53" s="330"/>
      <c r="V53" s="327"/>
      <c r="W53" s="330"/>
      <c r="X53" s="327"/>
      <c r="Y53" s="330"/>
      <c r="Z53" s="327"/>
      <c r="AA53" s="330"/>
      <c r="AB53" s="327"/>
      <c r="AC53" s="174">
        <f t="shared" si="1"/>
      </c>
      <c r="AD53" s="67"/>
      <c r="AE53" s="348"/>
      <c r="AF53" s="71"/>
    </row>
    <row r="54" spans="1:32" ht="12.75" hidden="1">
      <c r="A54" s="44">
        <v>41</v>
      </c>
      <c r="B54" s="45"/>
      <c r="C54" s="46"/>
      <c r="D54" s="50">
        <f t="shared" si="0"/>
        <v>0</v>
      </c>
      <c r="E54" s="47"/>
      <c r="F54" s="48"/>
      <c r="G54" s="47"/>
      <c r="H54" s="48"/>
      <c r="I54" s="47"/>
      <c r="J54" s="48"/>
      <c r="K54" s="47"/>
      <c r="L54" s="48"/>
      <c r="M54" s="47"/>
      <c r="N54" s="48"/>
      <c r="O54" s="47"/>
      <c r="P54" s="48"/>
      <c r="Q54" s="330"/>
      <c r="R54" s="327"/>
      <c r="S54" s="330"/>
      <c r="T54" s="327"/>
      <c r="U54" s="330"/>
      <c r="V54" s="327"/>
      <c r="W54" s="330"/>
      <c r="X54" s="327"/>
      <c r="Y54" s="330"/>
      <c r="Z54" s="327"/>
      <c r="AA54" s="330"/>
      <c r="AB54" s="327"/>
      <c r="AC54" s="174">
        <f t="shared" si="1"/>
      </c>
      <c r="AD54" s="67"/>
      <c r="AE54" s="348"/>
      <c r="AF54" s="71"/>
    </row>
    <row r="55" spans="1:32" ht="12.75" hidden="1">
      <c r="A55" s="44">
        <v>42</v>
      </c>
      <c r="B55" s="45"/>
      <c r="C55" s="46"/>
      <c r="D55" s="50">
        <f t="shared" si="0"/>
        <v>0</v>
      </c>
      <c r="E55" s="47"/>
      <c r="F55" s="48"/>
      <c r="G55" s="47"/>
      <c r="H55" s="48"/>
      <c r="I55" s="47"/>
      <c r="J55" s="48"/>
      <c r="K55" s="47"/>
      <c r="L55" s="48"/>
      <c r="M55" s="47"/>
      <c r="N55" s="48"/>
      <c r="O55" s="47"/>
      <c r="P55" s="48"/>
      <c r="Q55" s="330"/>
      <c r="R55" s="327"/>
      <c r="S55" s="330"/>
      <c r="T55" s="327"/>
      <c r="U55" s="330"/>
      <c r="V55" s="327"/>
      <c r="W55" s="330"/>
      <c r="X55" s="327"/>
      <c r="Y55" s="330"/>
      <c r="Z55" s="327"/>
      <c r="AA55" s="330"/>
      <c r="AB55" s="327"/>
      <c r="AC55" s="174">
        <f t="shared" si="1"/>
      </c>
      <c r="AD55" s="67"/>
      <c r="AE55" s="348"/>
      <c r="AF55" s="71"/>
    </row>
    <row r="56" spans="1:32" ht="12.75" hidden="1">
      <c r="A56" s="44">
        <v>43</v>
      </c>
      <c r="B56" s="45"/>
      <c r="C56" s="46"/>
      <c r="D56" s="50">
        <f t="shared" si="0"/>
        <v>0</v>
      </c>
      <c r="E56" s="47"/>
      <c r="F56" s="48"/>
      <c r="G56" s="47"/>
      <c r="H56" s="48"/>
      <c r="I56" s="47"/>
      <c r="J56" s="48"/>
      <c r="K56" s="47"/>
      <c r="L56" s="48"/>
      <c r="M56" s="47"/>
      <c r="N56" s="48"/>
      <c r="O56" s="47"/>
      <c r="P56" s="48"/>
      <c r="Q56" s="330"/>
      <c r="R56" s="327"/>
      <c r="S56" s="330"/>
      <c r="T56" s="327"/>
      <c r="U56" s="330"/>
      <c r="V56" s="327"/>
      <c r="W56" s="330"/>
      <c r="X56" s="327"/>
      <c r="Y56" s="330"/>
      <c r="Z56" s="327"/>
      <c r="AA56" s="330"/>
      <c r="AB56" s="327"/>
      <c r="AC56" s="174">
        <f t="shared" si="1"/>
      </c>
      <c r="AD56" s="67"/>
      <c r="AE56" s="348"/>
      <c r="AF56" s="71"/>
    </row>
    <row r="57" spans="1:32" ht="12.75" hidden="1">
      <c r="A57" s="38">
        <v>44</v>
      </c>
      <c r="B57" s="45"/>
      <c r="C57" s="46"/>
      <c r="D57" s="50">
        <f t="shared" si="0"/>
        <v>0</v>
      </c>
      <c r="E57" s="47"/>
      <c r="F57" s="48"/>
      <c r="G57" s="47"/>
      <c r="H57" s="48"/>
      <c r="I57" s="47"/>
      <c r="J57" s="48"/>
      <c r="K57" s="47"/>
      <c r="L57" s="48"/>
      <c r="M57" s="47"/>
      <c r="N57" s="48"/>
      <c r="O57" s="47"/>
      <c r="P57" s="48"/>
      <c r="Q57" s="330"/>
      <c r="R57" s="327"/>
      <c r="S57" s="330"/>
      <c r="T57" s="327"/>
      <c r="U57" s="330"/>
      <c r="V57" s="327"/>
      <c r="W57" s="330"/>
      <c r="X57" s="327"/>
      <c r="Y57" s="330"/>
      <c r="Z57" s="327"/>
      <c r="AA57" s="330"/>
      <c r="AB57" s="327"/>
      <c r="AC57" s="174">
        <f t="shared" si="1"/>
      </c>
      <c r="AD57" s="67"/>
      <c r="AE57" s="348"/>
      <c r="AF57" s="71"/>
    </row>
    <row r="58" spans="1:32" ht="12.75" hidden="1">
      <c r="A58" s="44">
        <v>45</v>
      </c>
      <c r="B58" s="45"/>
      <c r="C58" s="46"/>
      <c r="D58" s="50">
        <f t="shared" si="0"/>
        <v>0</v>
      </c>
      <c r="E58" s="47"/>
      <c r="F58" s="48"/>
      <c r="G58" s="47"/>
      <c r="H58" s="48"/>
      <c r="I58" s="47"/>
      <c r="J58" s="48"/>
      <c r="K58" s="47"/>
      <c r="L58" s="48"/>
      <c r="M58" s="47"/>
      <c r="N58" s="48"/>
      <c r="O58" s="47"/>
      <c r="P58" s="48"/>
      <c r="Q58" s="330"/>
      <c r="R58" s="327"/>
      <c r="S58" s="330"/>
      <c r="T58" s="327"/>
      <c r="U58" s="330"/>
      <c r="V58" s="327"/>
      <c r="W58" s="330"/>
      <c r="X58" s="327"/>
      <c r="Y58" s="330"/>
      <c r="Z58" s="327"/>
      <c r="AA58" s="330"/>
      <c r="AB58" s="327"/>
      <c r="AC58" s="174">
        <f t="shared" si="1"/>
      </c>
      <c r="AD58" s="67"/>
      <c r="AE58" s="348"/>
      <c r="AF58" s="71"/>
    </row>
    <row r="59" spans="1:32" ht="12.75" hidden="1">
      <c r="A59" s="44">
        <v>46</v>
      </c>
      <c r="B59" s="45"/>
      <c r="C59" s="46"/>
      <c r="D59" s="50">
        <f t="shared" si="0"/>
        <v>0</v>
      </c>
      <c r="E59" s="47"/>
      <c r="F59" s="48"/>
      <c r="G59" s="47"/>
      <c r="H59" s="48"/>
      <c r="I59" s="47"/>
      <c r="J59" s="48"/>
      <c r="K59" s="47"/>
      <c r="L59" s="48"/>
      <c r="M59" s="47"/>
      <c r="N59" s="48"/>
      <c r="O59" s="47"/>
      <c r="P59" s="48"/>
      <c r="Q59" s="330"/>
      <c r="R59" s="327"/>
      <c r="S59" s="330"/>
      <c r="T59" s="327"/>
      <c r="U59" s="330"/>
      <c r="V59" s="327"/>
      <c r="W59" s="330"/>
      <c r="X59" s="327"/>
      <c r="Y59" s="330"/>
      <c r="Z59" s="327"/>
      <c r="AA59" s="330"/>
      <c r="AB59" s="327"/>
      <c r="AC59" s="174">
        <f t="shared" si="1"/>
      </c>
      <c r="AD59" s="67"/>
      <c r="AE59" s="348"/>
      <c r="AF59" s="71"/>
    </row>
    <row r="60" spans="1:32" ht="12.75" hidden="1">
      <c r="A60" s="44">
        <v>47</v>
      </c>
      <c r="B60" s="45"/>
      <c r="C60" s="46"/>
      <c r="D60" s="50">
        <f t="shared" si="0"/>
        <v>0</v>
      </c>
      <c r="E60" s="47"/>
      <c r="F60" s="48"/>
      <c r="G60" s="47"/>
      <c r="H60" s="48"/>
      <c r="I60" s="47"/>
      <c r="J60" s="48"/>
      <c r="K60" s="47"/>
      <c r="L60" s="48"/>
      <c r="M60" s="47"/>
      <c r="N60" s="48"/>
      <c r="O60" s="47"/>
      <c r="P60" s="48"/>
      <c r="Q60" s="330"/>
      <c r="R60" s="327"/>
      <c r="S60" s="330"/>
      <c r="T60" s="327"/>
      <c r="U60" s="330"/>
      <c r="V60" s="327"/>
      <c r="W60" s="330"/>
      <c r="X60" s="327"/>
      <c r="Y60" s="330"/>
      <c r="Z60" s="327"/>
      <c r="AA60" s="330"/>
      <c r="AB60" s="327"/>
      <c r="AC60" s="174">
        <f t="shared" si="1"/>
      </c>
      <c r="AD60" s="67"/>
      <c r="AE60" s="348"/>
      <c r="AF60" s="71"/>
    </row>
    <row r="61" spans="1:32" ht="12.75" hidden="1">
      <c r="A61" s="38">
        <v>48</v>
      </c>
      <c r="B61" s="45"/>
      <c r="C61" s="46"/>
      <c r="D61" s="50">
        <f t="shared" si="0"/>
        <v>0</v>
      </c>
      <c r="E61" s="47"/>
      <c r="F61" s="48"/>
      <c r="G61" s="47"/>
      <c r="H61" s="48"/>
      <c r="I61" s="47"/>
      <c r="J61" s="48"/>
      <c r="K61" s="47"/>
      <c r="L61" s="48"/>
      <c r="M61" s="47"/>
      <c r="N61" s="48"/>
      <c r="O61" s="47"/>
      <c r="P61" s="48"/>
      <c r="Q61" s="330"/>
      <c r="R61" s="327"/>
      <c r="S61" s="330"/>
      <c r="T61" s="327"/>
      <c r="U61" s="330"/>
      <c r="V61" s="327"/>
      <c r="W61" s="330"/>
      <c r="X61" s="327"/>
      <c r="Y61" s="330"/>
      <c r="Z61" s="327"/>
      <c r="AA61" s="330"/>
      <c r="AB61" s="327"/>
      <c r="AC61" s="174">
        <f t="shared" si="1"/>
      </c>
      <c r="AD61" s="67"/>
      <c r="AE61" s="348"/>
      <c r="AF61" s="71"/>
    </row>
    <row r="62" spans="1:32" ht="12.75">
      <c r="A62" s="44"/>
      <c r="B62" s="45"/>
      <c r="C62" s="46"/>
      <c r="D62" s="50"/>
      <c r="E62" s="47"/>
      <c r="F62" s="48"/>
      <c r="G62" s="47"/>
      <c r="H62" s="48"/>
      <c r="I62" s="47"/>
      <c r="J62" s="48"/>
      <c r="K62" s="47"/>
      <c r="L62" s="48"/>
      <c r="M62" s="47"/>
      <c r="N62" s="48"/>
      <c r="O62" s="47"/>
      <c r="P62" s="48"/>
      <c r="Q62" s="330"/>
      <c r="R62" s="327"/>
      <c r="S62" s="330"/>
      <c r="T62" s="327"/>
      <c r="U62" s="330"/>
      <c r="V62" s="327"/>
      <c r="W62" s="330"/>
      <c r="X62" s="327"/>
      <c r="Y62" s="330"/>
      <c r="Z62" s="327"/>
      <c r="AA62" s="330"/>
      <c r="AB62" s="327"/>
      <c r="AC62" s="174">
        <f t="shared" si="1"/>
      </c>
      <c r="AD62" s="67"/>
      <c r="AE62" s="348"/>
      <c r="AF62" s="71"/>
    </row>
    <row r="63" spans="1:32" ht="12.75">
      <c r="A63" s="62" t="s">
        <v>65</v>
      </c>
      <c r="B63" s="45"/>
      <c r="C63" s="46"/>
      <c r="D63" s="50"/>
      <c r="E63" s="47"/>
      <c r="F63" s="48"/>
      <c r="G63" s="47"/>
      <c r="H63" s="48"/>
      <c r="I63" s="47"/>
      <c r="J63" s="48"/>
      <c r="K63" s="47"/>
      <c r="L63" s="48"/>
      <c r="M63" s="47"/>
      <c r="N63" s="48"/>
      <c r="O63" s="47"/>
      <c r="P63" s="48"/>
      <c r="Q63" s="330"/>
      <c r="R63" s="327"/>
      <c r="S63" s="330"/>
      <c r="T63" s="327"/>
      <c r="U63" s="330"/>
      <c r="V63" s="327"/>
      <c r="W63" s="330"/>
      <c r="X63" s="327"/>
      <c r="Y63" s="330"/>
      <c r="Z63" s="327"/>
      <c r="AA63" s="330"/>
      <c r="AB63" s="327"/>
      <c r="AC63" s="174">
        <f t="shared" si="1"/>
      </c>
      <c r="AD63" s="67"/>
      <c r="AE63" s="348"/>
      <c r="AF63" s="71"/>
    </row>
    <row r="64" spans="1:32" ht="12.75">
      <c r="A64" s="62"/>
      <c r="B64" s="45"/>
      <c r="C64" s="46">
        <v>0</v>
      </c>
      <c r="D64" s="50">
        <f>C64*$E$7/100</f>
        <v>0</v>
      </c>
      <c r="E64" s="47"/>
      <c r="F64" s="48"/>
      <c r="G64" s="47"/>
      <c r="H64" s="48"/>
      <c r="I64" s="47"/>
      <c r="J64" s="48"/>
      <c r="K64" s="47"/>
      <c r="L64" s="48"/>
      <c r="M64" s="47"/>
      <c r="N64" s="48"/>
      <c r="O64" s="47"/>
      <c r="P64" s="48"/>
      <c r="Q64" s="330"/>
      <c r="R64" s="327"/>
      <c r="S64" s="330"/>
      <c r="T64" s="327"/>
      <c r="U64" s="330"/>
      <c r="V64" s="327"/>
      <c r="W64" s="330"/>
      <c r="X64" s="327"/>
      <c r="Y64" s="330"/>
      <c r="Z64" s="327"/>
      <c r="AA64" s="330"/>
      <c r="AB64" s="327"/>
      <c r="AC64" s="174"/>
      <c r="AD64" s="67"/>
      <c r="AE64" s="348"/>
      <c r="AF64" s="71"/>
    </row>
    <row r="65" spans="1:32" ht="13.5" thickBot="1">
      <c r="A65" s="44"/>
      <c r="B65" s="89"/>
      <c r="C65" s="46">
        <v>0</v>
      </c>
      <c r="D65" s="50">
        <f>C65*$E$7/100</f>
        <v>0</v>
      </c>
      <c r="E65" s="47"/>
      <c r="F65" s="48"/>
      <c r="G65" s="47"/>
      <c r="H65" s="48"/>
      <c r="I65" s="47"/>
      <c r="J65" s="48"/>
      <c r="K65" s="47"/>
      <c r="L65" s="48"/>
      <c r="M65" s="47"/>
      <c r="N65" s="48"/>
      <c r="O65" s="47"/>
      <c r="P65" s="48"/>
      <c r="Q65" s="330"/>
      <c r="R65" s="327"/>
      <c r="S65" s="330"/>
      <c r="T65" s="327"/>
      <c r="U65" s="330"/>
      <c r="V65" s="327"/>
      <c r="W65" s="330"/>
      <c r="X65" s="327"/>
      <c r="Y65" s="330"/>
      <c r="Z65" s="327"/>
      <c r="AA65" s="330"/>
      <c r="AB65" s="327"/>
      <c r="AC65" s="174">
        <f>IF((Q65+S65+Y65+AA65)=0,"",(Q65+S65+Y65+AA65))</f>
      </c>
      <c r="AD65" s="160"/>
      <c r="AE65" s="88"/>
      <c r="AF65" s="71"/>
    </row>
    <row r="66" spans="1:32" ht="13.5" hidden="1" thickBot="1">
      <c r="A66" s="52"/>
      <c r="B66" s="53"/>
      <c r="C66" s="54"/>
      <c r="D66" s="50">
        <f>C66*$E$7/100</f>
        <v>0</v>
      </c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331"/>
      <c r="R66" s="328"/>
      <c r="S66" s="331"/>
      <c r="T66" s="328"/>
      <c r="U66" s="356"/>
      <c r="V66" s="356"/>
      <c r="W66" s="356"/>
      <c r="X66" s="356"/>
      <c r="Y66" s="331"/>
      <c r="Z66" s="328"/>
      <c r="AA66" s="331"/>
      <c r="AB66" s="328"/>
      <c r="AC66" s="174">
        <f>IF((Q66+S66+Y66+AA66)=0,"",(Q66+S66+Y66+AA66))</f>
      </c>
      <c r="AD66" s="160"/>
      <c r="AE66" s="88"/>
      <c r="AF66" s="71"/>
    </row>
    <row r="67" spans="1:32" ht="12.75">
      <c r="A67" s="97"/>
      <c r="B67" s="56" t="s">
        <v>5</v>
      </c>
      <c r="C67" s="57">
        <f>SUM(C13:C66)</f>
        <v>0</v>
      </c>
      <c r="D67" s="173">
        <f>SUM(D13:D66)</f>
        <v>0</v>
      </c>
      <c r="E67" s="102">
        <f>SUM(E13:E66)</f>
        <v>0</v>
      </c>
      <c r="F67" s="103"/>
      <c r="G67" s="102">
        <f>SUM(G13:G66)</f>
        <v>0</v>
      </c>
      <c r="H67" s="103"/>
      <c r="I67" s="102">
        <f>SUM(I13:I66)</f>
        <v>0</v>
      </c>
      <c r="J67" s="103"/>
      <c r="K67" s="102">
        <f>SUM(K13:K66)</f>
        <v>0</v>
      </c>
      <c r="L67" s="103"/>
      <c r="M67" s="102">
        <f>SUM(M13:M66)</f>
        <v>0</v>
      </c>
      <c r="N67" s="103"/>
      <c r="O67" s="102">
        <f>SUM(O13:O66)</f>
        <v>0</v>
      </c>
      <c r="P67" s="336"/>
      <c r="Q67" s="97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8"/>
      <c r="AD67" s="55"/>
      <c r="AE67" s="342"/>
      <c r="AF67" s="58"/>
    </row>
    <row r="68" spans="1:32" ht="13.5" thickBot="1">
      <c r="A68" s="98"/>
      <c r="B68" s="99" t="s">
        <v>60</v>
      </c>
      <c r="C68" s="100"/>
      <c r="D68" s="101"/>
      <c r="E68" s="104">
        <f>C67+E67</f>
        <v>0</v>
      </c>
      <c r="F68" s="105"/>
      <c r="G68" s="104">
        <f>E68+G67</f>
        <v>0</v>
      </c>
      <c r="H68" s="105"/>
      <c r="I68" s="104">
        <f>G67+I67</f>
        <v>0</v>
      </c>
      <c r="J68" s="105"/>
      <c r="K68" s="104">
        <f>I68+K67</f>
        <v>0</v>
      </c>
      <c r="L68" s="105"/>
      <c r="M68" s="104">
        <f>G68+M67</f>
        <v>0</v>
      </c>
      <c r="N68" s="105"/>
      <c r="O68" s="104">
        <f>M68+O67</f>
        <v>0</v>
      </c>
      <c r="P68" s="337"/>
      <c r="Q68" s="345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6"/>
      <c r="AD68" s="92"/>
      <c r="AE68" s="130"/>
      <c r="AF68" s="96"/>
    </row>
    <row r="69" spans="1:32" ht="12.75">
      <c r="A69" s="59"/>
      <c r="B69" s="60"/>
      <c r="C69" s="60"/>
      <c r="D69" s="60"/>
      <c r="E69" s="60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60"/>
      <c r="AD69" s="59"/>
      <c r="AE69" s="59"/>
      <c r="AF69" s="60"/>
    </row>
    <row r="70" spans="1:32" ht="14.25">
      <c r="A70" s="60"/>
      <c r="B70" s="59" t="s">
        <v>36</v>
      </c>
      <c r="C70" t="s">
        <v>192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</row>
    <row r="71" spans="1:32" ht="12.75">
      <c r="A71" s="60"/>
      <c r="B71" s="59"/>
      <c r="C71" t="s">
        <v>121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</row>
    <row r="72" spans="1:32" ht="14.25">
      <c r="A72" s="60"/>
      <c r="B72" s="59" t="s">
        <v>37</v>
      </c>
      <c r="C72" s="60" t="s">
        <v>193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</row>
    <row r="73" spans="1:32" ht="14.25">
      <c r="A73" s="60"/>
      <c r="B73" s="59" t="s">
        <v>38</v>
      </c>
      <c r="C73" s="60" t="s">
        <v>70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</row>
    <row r="74" spans="1:32" ht="14.25">
      <c r="A74" s="60"/>
      <c r="B74" s="59" t="s">
        <v>39</v>
      </c>
      <c r="C74" s="60" t="s">
        <v>155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</row>
    <row r="75" spans="1:32" ht="14.25">
      <c r="A75" s="60"/>
      <c r="B75" s="59" t="s">
        <v>120</v>
      </c>
      <c r="C75" s="21" t="s">
        <v>218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</row>
    <row r="76" spans="1:32" ht="12.75">
      <c r="A76" s="60"/>
      <c r="B76" s="60"/>
      <c r="C76" s="115" t="s">
        <v>217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</row>
    <row r="77" spans="1:32" ht="12.75">
      <c r="A77" s="60"/>
      <c r="B77" s="60"/>
      <c r="C77" s="115" t="s">
        <v>219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</row>
    <row r="78" spans="1:32" ht="14.25">
      <c r="A78" s="60"/>
      <c r="B78" s="59" t="s">
        <v>145</v>
      </c>
      <c r="C78" s="60" t="s">
        <v>156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</row>
    <row r="79" spans="1:32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</row>
    <row r="80" spans="1:32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</row>
    <row r="81" spans="1:32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</row>
    <row r="82" spans="1:32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</row>
    <row r="83" spans="1:32" ht="12.75" hidden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</row>
    <row r="84" spans="1:32" ht="12.75" hidden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</row>
    <row r="85" spans="1:32" ht="12.75" hidden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</row>
    <row r="86" spans="1:32" ht="12.75" hidden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</row>
    <row r="87" spans="1:32" ht="12.75" hidden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 ht="12.75" hidden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2" ht="12.75" hidden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2" ht="12.75" hidden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2" ht="12.75" hidden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2" ht="12.75" hidden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  <row r="93" spans="1:32" ht="12.75" hidden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</row>
    <row r="94" spans="1:32" ht="12.75" hidden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</row>
    <row r="95" spans="1:32" ht="12.75" hidden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</row>
    <row r="96" spans="1:32" ht="12.75" hidden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</row>
    <row r="97" spans="1:32" ht="12.75" hidden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</row>
    <row r="98" spans="1:32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</row>
    <row r="99" spans="1:32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</row>
    <row r="100" spans="1:32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</row>
    <row r="101" spans="1:32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</row>
    <row r="102" spans="1:32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</row>
    <row r="103" spans="1:32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</row>
    <row r="104" spans="1:32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</row>
    <row r="105" spans="1:32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</row>
    <row r="106" spans="1:32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</row>
    <row r="107" spans="1:32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</row>
    <row r="108" spans="1:32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</row>
    <row r="109" spans="1:32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</row>
    <row r="110" spans="1:32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</row>
    <row r="111" spans="1:32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</row>
    <row r="112" spans="1:32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</row>
    <row r="113" spans="1:32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</row>
    <row r="114" spans="1:32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</row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</sheetData>
  <sheetProtection/>
  <mergeCells count="13">
    <mergeCell ref="K10:L10"/>
    <mergeCell ref="U10:V10"/>
    <mergeCell ref="W10:X10"/>
    <mergeCell ref="E10:F10"/>
    <mergeCell ref="G10:H10"/>
    <mergeCell ref="M10:N10"/>
    <mergeCell ref="O10:P10"/>
    <mergeCell ref="AC9:AE10"/>
    <mergeCell ref="Q10:R10"/>
    <mergeCell ref="S10:T10"/>
    <mergeCell ref="Y10:Z10"/>
    <mergeCell ref="AA10:AB10"/>
    <mergeCell ref="I10:J10"/>
  </mergeCells>
  <printOptions horizontalCentered="1" verticalCentered="1"/>
  <pageMargins left="0.1968503937007874" right="0.1968503937007874" top="0.35433070866141736" bottom="0.4330708661417323" header="0.1968503937007874" footer="0.2755905511811024"/>
  <pageSetup horizontalDpi="300" verticalDpi="300" orientation="landscape" paperSize="9" scale="65" r:id="rId1"/>
  <headerFooter alignWithMargins="0">
    <oddHeader>&amp;CStellenrahmenplan; &amp;Uhier:&amp;U Pfarrstellen&amp;RSeite &amp;P von &amp;N</oddHeader>
  </headerFooter>
  <rowBreaks count="3" manualBreakCount="3">
    <brk id="113" max="255" man="1"/>
    <brk id="139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1"/>
  <sheetViews>
    <sheetView showGridLines="0" zoomScalePageLayoutView="0" workbookViewId="0" topLeftCell="A18">
      <selection activeCell="A4" sqref="A4"/>
    </sheetView>
  </sheetViews>
  <sheetFormatPr defaultColWidth="11.421875" defaultRowHeight="12.75" outlineLevelCol="1"/>
  <cols>
    <col min="1" max="1" width="4.28125" style="0" customWidth="1"/>
    <col min="2" max="2" width="17.57421875" style="0" customWidth="1"/>
    <col min="3" max="3" width="10.28125" style="0" customWidth="1"/>
    <col min="4" max="4" width="11.7109375" style="0" customWidth="1"/>
    <col min="5" max="5" width="8.8515625" style="0" customWidth="1"/>
    <col min="6" max="6" width="11.57421875" style="0" customWidth="1"/>
    <col min="7" max="7" width="8.8515625" style="0" customWidth="1"/>
    <col min="8" max="8" width="11.57421875" style="0" customWidth="1"/>
    <col min="9" max="9" width="8.8515625" style="0" customWidth="1"/>
    <col min="10" max="10" width="11.57421875" style="0" customWidth="1"/>
    <col min="11" max="11" width="8.8515625" style="0" customWidth="1"/>
    <col min="12" max="12" width="11.57421875" style="0" customWidth="1"/>
    <col min="13" max="13" width="8.8515625" style="0" customWidth="1"/>
    <col min="14" max="14" width="11.57421875" style="0" customWidth="1"/>
    <col min="15" max="15" width="8.8515625" style="0" customWidth="1"/>
    <col min="16" max="16" width="11.57421875" style="0" customWidth="1"/>
    <col min="17" max="17" width="9.28125" style="0" hidden="1" customWidth="1" outlineLevel="1"/>
    <col min="18" max="22" width="11.421875" style="0" hidden="1" customWidth="1" outlineLevel="1"/>
    <col min="23" max="23" width="9.28125" style="0" hidden="1" customWidth="1" outlineLevel="1"/>
    <col min="24" max="24" width="11.421875" style="110" hidden="1" customWidth="1" outlineLevel="1"/>
    <col min="25" max="25" width="9.28125" style="0" hidden="1" customWidth="1" outlineLevel="1"/>
    <col min="26" max="26" width="11.421875" style="0" hidden="1" customWidth="1" outlineLevel="1"/>
    <col min="27" max="27" width="9.28125" style="0" hidden="1" customWidth="1" outlineLevel="1"/>
    <col min="28" max="28" width="11.421875" style="0" hidden="1" customWidth="1" outlineLevel="1"/>
    <col min="29" max="29" width="10.7109375" style="0" customWidth="1" collapsed="1"/>
    <col min="30" max="30" width="9.140625" style="0" customWidth="1"/>
    <col min="31" max="31" width="9.57421875" style="0" customWidth="1"/>
    <col min="32" max="32" width="14.8515625" style="0" customWidth="1"/>
  </cols>
  <sheetData>
    <row r="1" spans="1:29" ht="34.5" customHeight="1">
      <c r="A1" s="346" t="s">
        <v>152</v>
      </c>
      <c r="X1"/>
      <c r="AC1" s="340" t="s">
        <v>150</v>
      </c>
    </row>
    <row r="2" spans="1:29" ht="34.5" customHeight="1">
      <c r="A2" s="341" t="s">
        <v>151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</row>
    <row r="3" spans="1:24" ht="18">
      <c r="A3" s="1" t="s">
        <v>0</v>
      </c>
      <c r="G3" s="1" t="str">
        <f>Vorbemerkungen!H1</f>
        <v>Muster-Kirchenkreis</v>
      </c>
      <c r="Q3" s="5"/>
      <c r="R3" s="72"/>
      <c r="S3" s="72"/>
      <c r="T3" s="72"/>
      <c r="U3" s="72"/>
      <c r="V3" s="72"/>
      <c r="W3" s="5"/>
      <c r="X3" s="109"/>
    </row>
    <row r="4" spans="1:24" ht="18">
      <c r="A4" s="1"/>
      <c r="Q4" s="5"/>
      <c r="R4" s="72"/>
      <c r="S4" s="72"/>
      <c r="T4" s="72"/>
      <c r="U4" s="72"/>
      <c r="V4" s="72"/>
      <c r="W4" s="5"/>
      <c r="X4" s="109"/>
    </row>
    <row r="5" spans="1:24" ht="18">
      <c r="A5" s="1" t="s">
        <v>7</v>
      </c>
      <c r="B5" s="1" t="s">
        <v>29</v>
      </c>
      <c r="Q5" s="5"/>
      <c r="R5" s="5"/>
      <c r="S5" s="5"/>
      <c r="T5" s="5"/>
      <c r="U5" s="5"/>
      <c r="V5" s="5"/>
      <c r="W5" s="5"/>
      <c r="X5" s="81"/>
    </row>
    <row r="6" spans="17:24" ht="12.75">
      <c r="Q6" s="5"/>
      <c r="R6" s="5"/>
      <c r="S6" s="5"/>
      <c r="T6" s="5"/>
      <c r="U6" s="5"/>
      <c r="V6" s="5"/>
      <c r="W6" s="5"/>
      <c r="X6" s="81"/>
    </row>
    <row r="7" spans="1:24" ht="12.75">
      <c r="A7" s="4" t="s">
        <v>48</v>
      </c>
      <c r="B7" s="3" t="s">
        <v>6</v>
      </c>
      <c r="Q7" s="5"/>
      <c r="R7" s="5"/>
      <c r="S7" s="5"/>
      <c r="T7" s="5"/>
      <c r="U7" s="5"/>
      <c r="V7" s="5"/>
      <c r="W7" s="5"/>
      <c r="X7" s="81"/>
    </row>
    <row r="8" spans="2:17" ht="12.75">
      <c r="B8" s="30"/>
      <c r="C8" s="3"/>
      <c r="G8" s="31"/>
      <c r="H8" s="31"/>
      <c r="I8" s="31"/>
      <c r="J8" s="31"/>
      <c r="K8" s="31"/>
      <c r="L8" s="31"/>
      <c r="M8" s="31"/>
      <c r="N8" s="31"/>
      <c r="O8" s="31"/>
      <c r="P8" s="31"/>
      <c r="Q8" s="106"/>
    </row>
    <row r="9" spans="1:5" ht="13.5" customHeight="1" thickBot="1">
      <c r="A9" s="4"/>
      <c r="B9" s="3"/>
      <c r="D9" s="10"/>
      <c r="E9" s="22"/>
    </row>
    <row r="10" spans="1:31" ht="27" customHeight="1" thickBot="1">
      <c r="A10" s="8"/>
      <c r="E10" s="77"/>
      <c r="F10" s="84"/>
      <c r="G10" s="84"/>
      <c r="H10" s="84"/>
      <c r="I10" s="84"/>
      <c r="J10" s="84"/>
      <c r="K10" s="84"/>
      <c r="L10" s="84"/>
      <c r="M10" s="91" t="s">
        <v>59</v>
      </c>
      <c r="N10" s="84"/>
      <c r="O10" s="84"/>
      <c r="P10" s="78"/>
      <c r="Q10" s="319"/>
      <c r="R10" s="320"/>
      <c r="S10" s="320"/>
      <c r="T10" s="320"/>
      <c r="U10" s="320"/>
      <c r="V10" s="320"/>
      <c r="W10" s="320"/>
      <c r="X10" s="320"/>
      <c r="Y10" s="321" t="s">
        <v>143</v>
      </c>
      <c r="Z10" s="320"/>
      <c r="AA10" s="320"/>
      <c r="AB10" s="310"/>
      <c r="AC10" s="413" t="s">
        <v>148</v>
      </c>
      <c r="AD10" s="414"/>
      <c r="AE10" s="415"/>
    </row>
    <row r="11" spans="1:31" ht="23.25" customHeight="1" thickBot="1">
      <c r="A11" s="8"/>
      <c r="E11" s="411">
        <v>2017</v>
      </c>
      <c r="F11" s="412"/>
      <c r="G11" s="411">
        <v>2018</v>
      </c>
      <c r="H11" s="412"/>
      <c r="I11" s="411">
        <v>2019</v>
      </c>
      <c r="J11" s="412"/>
      <c r="K11" s="411">
        <v>2020</v>
      </c>
      <c r="L11" s="412"/>
      <c r="M11" s="411">
        <v>2021</v>
      </c>
      <c r="N11" s="412"/>
      <c r="O11" s="411">
        <v>2022</v>
      </c>
      <c r="P11" s="412"/>
      <c r="Q11" s="419">
        <v>2017</v>
      </c>
      <c r="R11" s="420"/>
      <c r="S11" s="419">
        <v>2018</v>
      </c>
      <c r="T11" s="420"/>
      <c r="U11" s="419">
        <v>2019</v>
      </c>
      <c r="V11" s="420"/>
      <c r="W11" s="419">
        <v>2020</v>
      </c>
      <c r="X11" s="420"/>
      <c r="Y11" s="419">
        <v>2021</v>
      </c>
      <c r="Z11" s="420"/>
      <c r="AA11" s="419">
        <v>2022</v>
      </c>
      <c r="AB11" s="420"/>
      <c r="AC11" s="416"/>
      <c r="AD11" s="417"/>
      <c r="AE11" s="418"/>
    </row>
    <row r="12" spans="1:32" s="6" customFormat="1" ht="38.25">
      <c r="A12" s="23" t="s">
        <v>4</v>
      </c>
      <c r="B12" s="24" t="s">
        <v>61</v>
      </c>
      <c r="C12" s="24" t="s">
        <v>167</v>
      </c>
      <c r="D12" s="29" t="s">
        <v>147</v>
      </c>
      <c r="E12" s="371" t="s">
        <v>54</v>
      </c>
      <c r="F12" s="372" t="s">
        <v>168</v>
      </c>
      <c r="G12" s="371" t="s">
        <v>54</v>
      </c>
      <c r="H12" s="372" t="s">
        <v>168</v>
      </c>
      <c r="I12" s="371" t="s">
        <v>54</v>
      </c>
      <c r="J12" s="372" t="s">
        <v>168</v>
      </c>
      <c r="K12" s="371" t="s">
        <v>54</v>
      </c>
      <c r="L12" s="372" t="s">
        <v>168</v>
      </c>
      <c r="M12" s="371" t="s">
        <v>54</v>
      </c>
      <c r="N12" s="372" t="s">
        <v>168</v>
      </c>
      <c r="O12" s="371" t="s">
        <v>54</v>
      </c>
      <c r="P12" s="372" t="s">
        <v>168</v>
      </c>
      <c r="Q12" s="373" t="s">
        <v>54</v>
      </c>
      <c r="R12" s="374" t="s">
        <v>169</v>
      </c>
      <c r="S12" s="373" t="s">
        <v>54</v>
      </c>
      <c r="T12" s="374" t="s">
        <v>169</v>
      </c>
      <c r="U12" s="373" t="s">
        <v>54</v>
      </c>
      <c r="V12" s="374" t="s">
        <v>169</v>
      </c>
      <c r="W12" s="373" t="s">
        <v>54</v>
      </c>
      <c r="X12" s="374" t="s">
        <v>169</v>
      </c>
      <c r="Y12" s="373" t="s">
        <v>54</v>
      </c>
      <c r="Z12" s="374" t="s">
        <v>169</v>
      </c>
      <c r="AA12" s="373" t="s">
        <v>54</v>
      </c>
      <c r="AB12" s="374" t="s">
        <v>169</v>
      </c>
      <c r="AC12" s="375" t="s">
        <v>74</v>
      </c>
      <c r="AD12" s="376" t="s">
        <v>56</v>
      </c>
      <c r="AE12" s="377" t="s">
        <v>57</v>
      </c>
      <c r="AF12" s="378" t="s">
        <v>170</v>
      </c>
    </row>
    <row r="13" spans="1:32" s="6" customFormat="1" ht="14.25" thickBot="1">
      <c r="A13" s="25"/>
      <c r="B13" s="26"/>
      <c r="C13" s="26" t="s">
        <v>75</v>
      </c>
      <c r="D13" s="27"/>
      <c r="E13" s="379" t="s">
        <v>32</v>
      </c>
      <c r="F13" s="380" t="s">
        <v>33</v>
      </c>
      <c r="G13" s="379" t="s">
        <v>32</v>
      </c>
      <c r="H13" s="380" t="s">
        <v>33</v>
      </c>
      <c r="I13" s="379" t="s">
        <v>32</v>
      </c>
      <c r="J13" s="380" t="s">
        <v>33</v>
      </c>
      <c r="K13" s="379" t="s">
        <v>32</v>
      </c>
      <c r="L13" s="380" t="s">
        <v>33</v>
      </c>
      <c r="M13" s="379" t="s">
        <v>32</v>
      </c>
      <c r="N13" s="380" t="s">
        <v>33</v>
      </c>
      <c r="O13" s="379" t="s">
        <v>32</v>
      </c>
      <c r="P13" s="380" t="s">
        <v>33</v>
      </c>
      <c r="Q13" s="381" t="s">
        <v>32</v>
      </c>
      <c r="R13" s="382" t="s">
        <v>33</v>
      </c>
      <c r="S13" s="381" t="s">
        <v>32</v>
      </c>
      <c r="T13" s="382" t="s">
        <v>33</v>
      </c>
      <c r="U13" s="381" t="s">
        <v>32</v>
      </c>
      <c r="V13" s="382" t="s">
        <v>33</v>
      </c>
      <c r="W13" s="381" t="s">
        <v>32</v>
      </c>
      <c r="X13" s="382" t="s">
        <v>33</v>
      </c>
      <c r="Y13" s="381" t="s">
        <v>32</v>
      </c>
      <c r="Z13" s="382" t="s">
        <v>33</v>
      </c>
      <c r="AA13" s="381" t="s">
        <v>32</v>
      </c>
      <c r="AB13" s="382" t="s">
        <v>33</v>
      </c>
      <c r="AC13" s="383" t="s">
        <v>32</v>
      </c>
      <c r="AD13" s="384" t="s">
        <v>33</v>
      </c>
      <c r="AE13" s="385" t="s">
        <v>171</v>
      </c>
      <c r="AF13" s="386"/>
    </row>
    <row r="14" spans="1:32" s="6" customFormat="1" ht="12.75">
      <c r="A14" s="38">
        <v>1</v>
      </c>
      <c r="B14" s="107" t="s">
        <v>30</v>
      </c>
      <c r="C14" s="40"/>
      <c r="D14" s="287"/>
      <c r="E14" s="42"/>
      <c r="F14" s="43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329"/>
      <c r="R14" s="326"/>
      <c r="S14" s="329"/>
      <c r="T14" s="326"/>
      <c r="U14" s="329"/>
      <c r="V14" s="326"/>
      <c r="W14" s="329"/>
      <c r="X14" s="326"/>
      <c r="Y14" s="329"/>
      <c r="Z14" s="326"/>
      <c r="AA14" s="329"/>
      <c r="AB14" s="326"/>
      <c r="AC14" s="174">
        <f>IF((Q14+W14+Y14+AA14)=0,"",(Q14+W14+Y14+AA14))</f>
      </c>
      <c r="AD14" s="67"/>
      <c r="AE14" s="87"/>
      <c r="AF14" s="70"/>
    </row>
    <row r="15" spans="1:32" ht="12.75">
      <c r="A15" s="44">
        <v>2</v>
      </c>
      <c r="B15" s="45"/>
      <c r="C15" s="46"/>
      <c r="D15" s="41">
        <f>C15*$D$14/100</f>
        <v>0</v>
      </c>
      <c r="E15" s="47"/>
      <c r="F15" s="48"/>
      <c r="G15" s="47"/>
      <c r="H15" s="48"/>
      <c r="I15" s="47"/>
      <c r="J15" s="48"/>
      <c r="K15" s="47"/>
      <c r="L15" s="48"/>
      <c r="M15" s="47"/>
      <c r="N15" s="48"/>
      <c r="O15" s="47"/>
      <c r="P15" s="48"/>
      <c r="Q15" s="330"/>
      <c r="R15" s="327"/>
      <c r="S15" s="330"/>
      <c r="T15" s="327"/>
      <c r="U15" s="330"/>
      <c r="V15" s="327"/>
      <c r="W15" s="330"/>
      <c r="X15" s="327"/>
      <c r="Y15" s="330"/>
      <c r="Z15" s="327"/>
      <c r="AA15" s="330"/>
      <c r="AB15" s="327"/>
      <c r="AC15" s="174">
        <f>IF((Q15+W15+Y15+AA15)=0,"",(Q15+W15+Y15+AA15))</f>
      </c>
      <c r="AD15" s="67"/>
      <c r="AE15" s="88"/>
      <c r="AF15" s="71"/>
    </row>
    <row r="16" spans="1:32" ht="12.75">
      <c r="A16" s="44">
        <v>3</v>
      </c>
      <c r="B16" s="45"/>
      <c r="C16" s="46"/>
      <c r="D16" s="41">
        <f aca="true" t="shared" si="0" ref="D16:D31">C16*$D$14/100</f>
        <v>0</v>
      </c>
      <c r="E16" s="47"/>
      <c r="F16" s="48"/>
      <c r="G16" s="47"/>
      <c r="H16" s="48"/>
      <c r="I16" s="47"/>
      <c r="J16" s="48"/>
      <c r="K16" s="47"/>
      <c r="L16" s="48"/>
      <c r="M16" s="47"/>
      <c r="N16" s="48"/>
      <c r="O16" s="47"/>
      <c r="P16" s="48"/>
      <c r="Q16" s="330"/>
      <c r="R16" s="327"/>
      <c r="S16" s="330"/>
      <c r="T16" s="327"/>
      <c r="U16" s="330"/>
      <c r="V16" s="327"/>
      <c r="W16" s="330"/>
      <c r="X16" s="327"/>
      <c r="Y16" s="330"/>
      <c r="Z16" s="327"/>
      <c r="AA16" s="330"/>
      <c r="AB16" s="327"/>
      <c r="AC16" s="174">
        <f aca="true" t="shared" si="1" ref="AC16:AC31">IF((Q16+W16+Y16+AA16)=0,"",(Q16+W16+Y16+AA16))</f>
      </c>
      <c r="AD16" s="67"/>
      <c r="AE16" s="88"/>
      <c r="AF16" s="71"/>
    </row>
    <row r="17" spans="1:32" ht="12.75">
      <c r="A17" s="44">
        <v>4</v>
      </c>
      <c r="B17" s="45"/>
      <c r="C17" s="46"/>
      <c r="D17" s="41">
        <f t="shared" si="0"/>
        <v>0</v>
      </c>
      <c r="E17" s="47"/>
      <c r="F17" s="48"/>
      <c r="G17" s="47"/>
      <c r="H17" s="48"/>
      <c r="I17" s="47"/>
      <c r="J17" s="48"/>
      <c r="K17" s="47"/>
      <c r="L17" s="48"/>
      <c r="M17" s="47"/>
      <c r="N17" s="48"/>
      <c r="O17" s="47"/>
      <c r="P17" s="48"/>
      <c r="Q17" s="330"/>
      <c r="R17" s="327"/>
      <c r="S17" s="330"/>
      <c r="T17" s="327"/>
      <c r="U17" s="330"/>
      <c r="V17" s="327"/>
      <c r="W17" s="330"/>
      <c r="X17" s="327"/>
      <c r="Y17" s="330"/>
      <c r="Z17" s="327"/>
      <c r="AA17" s="330"/>
      <c r="AB17" s="327"/>
      <c r="AC17" s="174">
        <f t="shared" si="1"/>
      </c>
      <c r="AD17" s="67"/>
      <c r="AE17" s="88"/>
      <c r="AF17" s="71"/>
    </row>
    <row r="18" spans="1:32" ht="12.75">
      <c r="A18" s="44">
        <v>5</v>
      </c>
      <c r="B18" s="45"/>
      <c r="C18" s="46"/>
      <c r="D18" s="41">
        <f t="shared" si="0"/>
        <v>0</v>
      </c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Q18" s="330"/>
      <c r="R18" s="327"/>
      <c r="S18" s="330"/>
      <c r="T18" s="327"/>
      <c r="U18" s="330"/>
      <c r="V18" s="327"/>
      <c r="W18" s="330"/>
      <c r="X18" s="327"/>
      <c r="Y18" s="330"/>
      <c r="Z18" s="327"/>
      <c r="AA18" s="330"/>
      <c r="AB18" s="327"/>
      <c r="AC18" s="174">
        <f t="shared" si="1"/>
      </c>
      <c r="AD18" s="67"/>
      <c r="AE18" s="88"/>
      <c r="AF18" s="71"/>
    </row>
    <row r="19" spans="1:32" ht="12.75">
      <c r="A19" s="44">
        <v>6</v>
      </c>
      <c r="B19" s="45"/>
      <c r="C19" s="46"/>
      <c r="D19" s="41">
        <f t="shared" si="0"/>
        <v>0</v>
      </c>
      <c r="E19" s="47"/>
      <c r="F19" s="48"/>
      <c r="G19" s="47"/>
      <c r="H19" s="48"/>
      <c r="I19" s="47"/>
      <c r="J19" s="48"/>
      <c r="K19" s="47"/>
      <c r="L19" s="48"/>
      <c r="M19" s="47"/>
      <c r="N19" s="48"/>
      <c r="O19" s="47"/>
      <c r="P19" s="48"/>
      <c r="Q19" s="330"/>
      <c r="R19" s="327"/>
      <c r="S19" s="330"/>
      <c r="T19" s="327"/>
      <c r="U19" s="330"/>
      <c r="V19" s="327"/>
      <c r="W19" s="330"/>
      <c r="X19" s="327"/>
      <c r="Y19" s="330"/>
      <c r="Z19" s="327"/>
      <c r="AA19" s="330"/>
      <c r="AB19" s="327"/>
      <c r="AC19" s="174">
        <f t="shared" si="1"/>
      </c>
      <c r="AD19" s="67"/>
      <c r="AE19" s="88"/>
      <c r="AF19" s="71"/>
    </row>
    <row r="20" spans="1:32" ht="12.75">
      <c r="A20" s="44">
        <v>7</v>
      </c>
      <c r="B20" s="45"/>
      <c r="C20" s="46"/>
      <c r="D20" s="41">
        <f t="shared" si="0"/>
        <v>0</v>
      </c>
      <c r="E20" s="47"/>
      <c r="F20" s="48"/>
      <c r="G20" s="47"/>
      <c r="H20" s="48"/>
      <c r="I20" s="47"/>
      <c r="J20" s="48"/>
      <c r="K20" s="47"/>
      <c r="L20" s="48"/>
      <c r="M20" s="47"/>
      <c r="N20" s="48"/>
      <c r="O20" s="47"/>
      <c r="P20" s="48"/>
      <c r="Q20" s="330"/>
      <c r="R20" s="327"/>
      <c r="S20" s="330"/>
      <c r="T20" s="327"/>
      <c r="U20" s="330"/>
      <c r="V20" s="327"/>
      <c r="W20" s="330"/>
      <c r="X20" s="327"/>
      <c r="Y20" s="330"/>
      <c r="Z20" s="327"/>
      <c r="AA20" s="330"/>
      <c r="AB20" s="327"/>
      <c r="AC20" s="174">
        <f t="shared" si="1"/>
      </c>
      <c r="AD20" s="67"/>
      <c r="AE20" s="88"/>
      <c r="AF20" s="71"/>
    </row>
    <row r="21" spans="1:32" ht="12.75">
      <c r="A21" s="44">
        <v>8</v>
      </c>
      <c r="B21" s="45"/>
      <c r="C21" s="46"/>
      <c r="D21" s="41">
        <f t="shared" si="0"/>
        <v>0</v>
      </c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Q21" s="330"/>
      <c r="R21" s="327"/>
      <c r="S21" s="330"/>
      <c r="T21" s="327"/>
      <c r="U21" s="330"/>
      <c r="V21" s="327"/>
      <c r="W21" s="330"/>
      <c r="X21" s="327"/>
      <c r="Y21" s="330"/>
      <c r="Z21" s="327"/>
      <c r="AA21" s="330"/>
      <c r="AB21" s="327"/>
      <c r="AC21" s="174">
        <f t="shared" si="1"/>
      </c>
      <c r="AD21" s="67"/>
      <c r="AE21" s="88"/>
      <c r="AF21" s="71"/>
    </row>
    <row r="22" spans="1:32" ht="12.75">
      <c r="A22" s="44">
        <v>9</v>
      </c>
      <c r="B22" s="45"/>
      <c r="C22" s="46"/>
      <c r="D22" s="41">
        <f t="shared" si="0"/>
        <v>0</v>
      </c>
      <c r="E22" s="47"/>
      <c r="F22" s="48"/>
      <c r="G22" s="47"/>
      <c r="H22" s="48"/>
      <c r="I22" s="47"/>
      <c r="J22" s="48"/>
      <c r="K22" s="47"/>
      <c r="L22" s="48"/>
      <c r="M22" s="47"/>
      <c r="N22" s="48"/>
      <c r="O22" s="47"/>
      <c r="P22" s="48"/>
      <c r="Q22" s="330"/>
      <c r="R22" s="327"/>
      <c r="S22" s="330"/>
      <c r="T22" s="327"/>
      <c r="U22" s="330"/>
      <c r="V22" s="327"/>
      <c r="W22" s="330"/>
      <c r="X22" s="327"/>
      <c r="Y22" s="330"/>
      <c r="Z22" s="327"/>
      <c r="AA22" s="330"/>
      <c r="AB22" s="327"/>
      <c r="AC22" s="174">
        <f t="shared" si="1"/>
      </c>
      <c r="AD22" s="67"/>
      <c r="AE22" s="88"/>
      <c r="AF22" s="71"/>
    </row>
    <row r="23" spans="1:32" ht="12.75">
      <c r="A23" s="44">
        <v>10</v>
      </c>
      <c r="B23" s="45"/>
      <c r="C23" s="46"/>
      <c r="D23" s="41">
        <f t="shared" si="0"/>
        <v>0</v>
      </c>
      <c r="E23" s="47"/>
      <c r="F23" s="48"/>
      <c r="G23" s="47"/>
      <c r="H23" s="48"/>
      <c r="I23" s="47"/>
      <c r="J23" s="48"/>
      <c r="K23" s="47"/>
      <c r="L23" s="48"/>
      <c r="M23" s="47"/>
      <c r="N23" s="48"/>
      <c r="O23" s="47"/>
      <c r="P23" s="48"/>
      <c r="Q23" s="330"/>
      <c r="R23" s="327"/>
      <c r="S23" s="330"/>
      <c r="T23" s="327"/>
      <c r="U23" s="330"/>
      <c r="V23" s="327"/>
      <c r="W23" s="330"/>
      <c r="X23" s="327"/>
      <c r="Y23" s="330"/>
      <c r="Z23" s="327"/>
      <c r="AA23" s="330"/>
      <c r="AB23" s="327"/>
      <c r="AC23" s="174">
        <f t="shared" si="1"/>
      </c>
      <c r="AD23" s="67"/>
      <c r="AE23" s="88"/>
      <c r="AF23" s="71"/>
    </row>
    <row r="24" spans="1:32" ht="12.75">
      <c r="A24" s="44">
        <v>11</v>
      </c>
      <c r="B24" s="45"/>
      <c r="C24" s="46"/>
      <c r="D24" s="41">
        <f t="shared" si="0"/>
        <v>0</v>
      </c>
      <c r="E24" s="47"/>
      <c r="F24" s="48"/>
      <c r="G24" s="47"/>
      <c r="H24" s="48"/>
      <c r="I24" s="47"/>
      <c r="J24" s="48"/>
      <c r="K24" s="47"/>
      <c r="L24" s="48"/>
      <c r="M24" s="47"/>
      <c r="N24" s="48"/>
      <c r="O24" s="47"/>
      <c r="P24" s="48"/>
      <c r="Q24" s="330"/>
      <c r="R24" s="327"/>
      <c r="S24" s="330"/>
      <c r="T24" s="327"/>
      <c r="U24" s="330"/>
      <c r="V24" s="327"/>
      <c r="W24" s="330"/>
      <c r="X24" s="327"/>
      <c r="Y24" s="330"/>
      <c r="Z24" s="327"/>
      <c r="AA24" s="330"/>
      <c r="AB24" s="327"/>
      <c r="AC24" s="174">
        <f t="shared" si="1"/>
      </c>
      <c r="AD24" s="67"/>
      <c r="AE24" s="88"/>
      <c r="AF24" s="71"/>
    </row>
    <row r="25" spans="1:32" ht="12.75">
      <c r="A25" s="44">
        <v>12</v>
      </c>
      <c r="B25" s="45"/>
      <c r="C25" s="46"/>
      <c r="D25" s="41">
        <f t="shared" si="0"/>
        <v>0</v>
      </c>
      <c r="E25" s="47"/>
      <c r="F25" s="48"/>
      <c r="G25" s="47"/>
      <c r="H25" s="48"/>
      <c r="I25" s="47"/>
      <c r="J25" s="48"/>
      <c r="K25" s="47"/>
      <c r="L25" s="48"/>
      <c r="M25" s="47"/>
      <c r="N25" s="48"/>
      <c r="O25" s="47"/>
      <c r="P25" s="48"/>
      <c r="Q25" s="330"/>
      <c r="R25" s="327"/>
      <c r="S25" s="330"/>
      <c r="T25" s="327"/>
      <c r="U25" s="330"/>
      <c r="V25" s="327"/>
      <c r="W25" s="330"/>
      <c r="X25" s="327"/>
      <c r="Y25" s="330"/>
      <c r="Z25" s="327"/>
      <c r="AA25" s="330"/>
      <c r="AB25" s="327"/>
      <c r="AC25" s="174">
        <f t="shared" si="1"/>
      </c>
      <c r="AD25" s="67"/>
      <c r="AE25" s="88"/>
      <c r="AF25" s="71"/>
    </row>
    <row r="26" spans="1:32" ht="12.75">
      <c r="A26" s="44">
        <v>13</v>
      </c>
      <c r="B26" s="45"/>
      <c r="C26" s="46"/>
      <c r="D26" s="41">
        <f t="shared" si="0"/>
        <v>0</v>
      </c>
      <c r="E26" s="47"/>
      <c r="F26" s="48"/>
      <c r="G26" s="47"/>
      <c r="H26" s="48"/>
      <c r="I26" s="47"/>
      <c r="J26" s="48"/>
      <c r="K26" s="47"/>
      <c r="L26" s="48"/>
      <c r="M26" s="47"/>
      <c r="N26" s="48"/>
      <c r="O26" s="47"/>
      <c r="P26" s="48"/>
      <c r="Q26" s="330"/>
      <c r="R26" s="327"/>
      <c r="S26" s="330"/>
      <c r="T26" s="327"/>
      <c r="U26" s="330"/>
      <c r="V26" s="327"/>
      <c r="W26" s="330"/>
      <c r="X26" s="327"/>
      <c r="Y26" s="330"/>
      <c r="Z26" s="327"/>
      <c r="AA26" s="330"/>
      <c r="AB26" s="327"/>
      <c r="AC26" s="174">
        <f t="shared" si="1"/>
      </c>
      <c r="AD26" s="67"/>
      <c r="AE26" s="88"/>
      <c r="AF26" s="71"/>
    </row>
    <row r="27" spans="1:32" ht="12.75">
      <c r="A27" s="44">
        <v>14</v>
      </c>
      <c r="B27" s="45"/>
      <c r="C27" s="46"/>
      <c r="D27" s="41">
        <f t="shared" si="0"/>
        <v>0</v>
      </c>
      <c r="E27" s="47"/>
      <c r="F27" s="48"/>
      <c r="G27" s="47"/>
      <c r="H27" s="48"/>
      <c r="I27" s="47"/>
      <c r="J27" s="48"/>
      <c r="K27" s="47"/>
      <c r="L27" s="48"/>
      <c r="M27" s="47"/>
      <c r="N27" s="48"/>
      <c r="O27" s="47"/>
      <c r="P27" s="48"/>
      <c r="Q27" s="330"/>
      <c r="R27" s="327"/>
      <c r="S27" s="330"/>
      <c r="T27" s="327"/>
      <c r="U27" s="330"/>
      <c r="V27" s="327"/>
      <c r="W27" s="330"/>
      <c r="X27" s="327"/>
      <c r="Y27" s="330"/>
      <c r="Z27" s="327"/>
      <c r="AA27" s="330"/>
      <c r="AB27" s="327"/>
      <c r="AC27" s="174">
        <f t="shared" si="1"/>
      </c>
      <c r="AD27" s="67"/>
      <c r="AE27" s="88"/>
      <c r="AF27" s="71"/>
    </row>
    <row r="28" spans="1:32" ht="12.75">
      <c r="A28" s="44">
        <v>15</v>
      </c>
      <c r="B28" s="45"/>
      <c r="C28" s="46"/>
      <c r="D28" s="41">
        <f t="shared" si="0"/>
        <v>0</v>
      </c>
      <c r="E28" s="47"/>
      <c r="F28" s="48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330"/>
      <c r="R28" s="327"/>
      <c r="S28" s="330"/>
      <c r="T28" s="327"/>
      <c r="U28" s="330"/>
      <c r="V28" s="327"/>
      <c r="W28" s="330"/>
      <c r="X28" s="327"/>
      <c r="Y28" s="330"/>
      <c r="Z28" s="327"/>
      <c r="AA28" s="330"/>
      <c r="AB28" s="327"/>
      <c r="AC28" s="174">
        <f t="shared" si="1"/>
      </c>
      <c r="AD28" s="67"/>
      <c r="AE28" s="88"/>
      <c r="AF28" s="71"/>
    </row>
    <row r="29" spans="1:32" ht="12.75">
      <c r="A29" s="44">
        <v>16</v>
      </c>
      <c r="B29" s="45"/>
      <c r="C29" s="46"/>
      <c r="D29" s="41">
        <f t="shared" si="0"/>
        <v>0</v>
      </c>
      <c r="E29" s="47"/>
      <c r="F29" s="48"/>
      <c r="G29" s="47"/>
      <c r="H29" s="48"/>
      <c r="I29" s="47"/>
      <c r="J29" s="48"/>
      <c r="K29" s="47"/>
      <c r="L29" s="48"/>
      <c r="M29" s="47"/>
      <c r="N29" s="48"/>
      <c r="O29" s="47"/>
      <c r="P29" s="48"/>
      <c r="Q29" s="330"/>
      <c r="R29" s="327"/>
      <c r="S29" s="330"/>
      <c r="T29" s="327"/>
      <c r="U29" s="330"/>
      <c r="V29" s="327"/>
      <c r="W29" s="330"/>
      <c r="X29" s="327"/>
      <c r="Y29" s="330"/>
      <c r="Z29" s="327"/>
      <c r="AA29" s="330"/>
      <c r="AB29" s="327"/>
      <c r="AC29" s="174">
        <f t="shared" si="1"/>
      </c>
      <c r="AD29" s="67"/>
      <c r="AE29" s="88"/>
      <c r="AF29" s="71"/>
    </row>
    <row r="30" spans="1:32" ht="12.75">
      <c r="A30" s="44">
        <v>17</v>
      </c>
      <c r="B30" s="45"/>
      <c r="C30" s="46"/>
      <c r="D30" s="41">
        <f t="shared" si="0"/>
        <v>0</v>
      </c>
      <c r="E30" s="47"/>
      <c r="F30" s="48"/>
      <c r="G30" s="47"/>
      <c r="H30" s="48"/>
      <c r="I30" s="47"/>
      <c r="J30" s="48"/>
      <c r="K30" s="47"/>
      <c r="L30" s="48"/>
      <c r="M30" s="47"/>
      <c r="N30" s="48"/>
      <c r="O30" s="47"/>
      <c r="P30" s="48"/>
      <c r="Q30" s="330"/>
      <c r="R30" s="327"/>
      <c r="S30" s="330"/>
      <c r="T30" s="327"/>
      <c r="U30" s="330"/>
      <c r="V30" s="327"/>
      <c r="W30" s="330"/>
      <c r="X30" s="327"/>
      <c r="Y30" s="330"/>
      <c r="Z30" s="327"/>
      <c r="AA30" s="330"/>
      <c r="AB30" s="327"/>
      <c r="AC30" s="174">
        <f t="shared" si="1"/>
      </c>
      <c r="AD30" s="67"/>
      <c r="AE30" s="88"/>
      <c r="AF30" s="71"/>
    </row>
    <row r="31" spans="1:32" ht="12.75">
      <c r="A31" s="44">
        <v>18</v>
      </c>
      <c r="B31" s="45"/>
      <c r="C31" s="46"/>
      <c r="D31" s="41">
        <f t="shared" si="0"/>
        <v>0</v>
      </c>
      <c r="E31" s="47"/>
      <c r="F31" s="48"/>
      <c r="G31" s="47"/>
      <c r="H31" s="48"/>
      <c r="I31" s="47"/>
      <c r="J31" s="48"/>
      <c r="K31" s="47"/>
      <c r="L31" s="48"/>
      <c r="M31" s="47"/>
      <c r="N31" s="48"/>
      <c r="O31" s="47"/>
      <c r="P31" s="48"/>
      <c r="Q31" s="330"/>
      <c r="R31" s="327"/>
      <c r="S31" s="330"/>
      <c r="T31" s="327"/>
      <c r="U31" s="330"/>
      <c r="V31" s="327"/>
      <c r="W31" s="330"/>
      <c r="X31" s="327"/>
      <c r="Y31" s="330"/>
      <c r="Z31" s="327"/>
      <c r="AA31" s="330"/>
      <c r="AB31" s="327"/>
      <c r="AC31" s="174">
        <f t="shared" si="1"/>
      </c>
      <c r="AD31" s="67"/>
      <c r="AE31" s="88"/>
      <c r="AF31" s="71"/>
    </row>
    <row r="32" spans="1:32" ht="12.75">
      <c r="A32" s="44">
        <v>19</v>
      </c>
      <c r="B32" s="45"/>
      <c r="C32" s="46"/>
      <c r="D32" s="41">
        <f aca="true" t="shared" si="2" ref="D32:D63">C32*$D$14/100</f>
        <v>0</v>
      </c>
      <c r="E32" s="47"/>
      <c r="F32" s="48"/>
      <c r="G32" s="47"/>
      <c r="H32" s="48"/>
      <c r="I32" s="47"/>
      <c r="J32" s="48"/>
      <c r="K32" s="47"/>
      <c r="L32" s="48"/>
      <c r="M32" s="47"/>
      <c r="N32" s="48"/>
      <c r="O32" s="47"/>
      <c r="P32" s="48"/>
      <c r="Q32" s="330"/>
      <c r="R32" s="327"/>
      <c r="S32" s="330"/>
      <c r="T32" s="327"/>
      <c r="U32" s="330"/>
      <c r="V32" s="327"/>
      <c r="W32" s="330"/>
      <c r="X32" s="327"/>
      <c r="Y32" s="330"/>
      <c r="Z32" s="327"/>
      <c r="AA32" s="330"/>
      <c r="AB32" s="327"/>
      <c r="AC32" s="174">
        <f>IF((Q32+W32+Y32+AA32)=0,"",(Q32+W32+Y32+AA32))</f>
      </c>
      <c r="AD32" s="67"/>
      <c r="AE32" s="88"/>
      <c r="AF32" s="71"/>
    </row>
    <row r="33" spans="1:32" ht="13.5" thickBot="1">
      <c r="A33" s="44">
        <v>20</v>
      </c>
      <c r="B33" s="45"/>
      <c r="C33" s="46"/>
      <c r="D33" s="41">
        <f t="shared" si="2"/>
        <v>0</v>
      </c>
      <c r="E33" s="47"/>
      <c r="F33" s="48"/>
      <c r="G33" s="47"/>
      <c r="H33" s="48"/>
      <c r="I33" s="47"/>
      <c r="J33" s="48"/>
      <c r="K33" s="47"/>
      <c r="L33" s="48"/>
      <c r="M33" s="47"/>
      <c r="N33" s="48"/>
      <c r="O33" s="47"/>
      <c r="P33" s="48"/>
      <c r="Q33" s="330"/>
      <c r="R33" s="327"/>
      <c r="S33" s="330"/>
      <c r="T33" s="328"/>
      <c r="U33" s="331"/>
      <c r="V33" s="328"/>
      <c r="W33" s="330"/>
      <c r="X33" s="328"/>
      <c r="Y33" s="331"/>
      <c r="Z33" s="328"/>
      <c r="AA33" s="331"/>
      <c r="AB33" s="328"/>
      <c r="AC33" s="332">
        <f>IF((Q33+W33+Y33+AA33)=0,"",(Q33+W33+Y33+AA33))</f>
      </c>
      <c r="AD33" s="333"/>
      <c r="AE33" s="334"/>
      <c r="AF33" s="335"/>
    </row>
    <row r="34" spans="1:24" ht="12.75" hidden="1">
      <c r="A34" s="44">
        <v>21</v>
      </c>
      <c r="B34" s="45"/>
      <c r="C34" s="46"/>
      <c r="D34" s="41">
        <f t="shared" si="2"/>
        <v>0</v>
      </c>
      <c r="E34" s="47"/>
      <c r="F34" s="48"/>
      <c r="G34" s="47"/>
      <c r="H34" s="48"/>
      <c r="I34" s="208"/>
      <c r="J34" s="208"/>
      <c r="K34" s="208"/>
      <c r="L34" s="208"/>
      <c r="M34" s="47"/>
      <c r="N34" s="48"/>
      <c r="O34" s="47"/>
      <c r="P34" s="48"/>
      <c r="Q34" s="49"/>
      <c r="R34" s="67"/>
      <c r="S34" s="355"/>
      <c r="T34" s="355"/>
      <c r="U34" s="355"/>
      <c r="V34" s="355"/>
      <c r="W34" s="88">
        <f aca="true" t="shared" si="3" ref="W34:W64">IF(F34&gt;0,E34*$E$8/100,"")</f>
      </c>
      <c r="X34" s="112"/>
    </row>
    <row r="35" spans="1:24" ht="12.75" hidden="1">
      <c r="A35" s="44">
        <v>22</v>
      </c>
      <c r="B35" s="45"/>
      <c r="C35" s="46"/>
      <c r="D35" s="41">
        <f t="shared" si="2"/>
        <v>0</v>
      </c>
      <c r="E35" s="47"/>
      <c r="F35" s="48"/>
      <c r="G35" s="47"/>
      <c r="H35" s="48"/>
      <c r="I35" s="208"/>
      <c r="J35" s="208"/>
      <c r="K35" s="208"/>
      <c r="L35" s="208"/>
      <c r="M35" s="47"/>
      <c r="N35" s="48"/>
      <c r="O35" s="47"/>
      <c r="P35" s="48"/>
      <c r="Q35" s="49"/>
      <c r="R35" s="67"/>
      <c r="S35" s="355"/>
      <c r="T35" s="355"/>
      <c r="U35" s="355"/>
      <c r="V35" s="355"/>
      <c r="W35" s="88">
        <f t="shared" si="3"/>
      </c>
      <c r="X35" s="111"/>
    </row>
    <row r="36" spans="1:24" ht="12.75" hidden="1">
      <c r="A36" s="44">
        <v>23</v>
      </c>
      <c r="B36" s="45"/>
      <c r="C36" s="46"/>
      <c r="D36" s="41">
        <f t="shared" si="2"/>
        <v>0</v>
      </c>
      <c r="E36" s="47"/>
      <c r="F36" s="48"/>
      <c r="G36" s="47"/>
      <c r="H36" s="48"/>
      <c r="I36" s="208"/>
      <c r="J36" s="208"/>
      <c r="K36" s="208"/>
      <c r="L36" s="208"/>
      <c r="M36" s="47"/>
      <c r="N36" s="48"/>
      <c r="O36" s="47"/>
      <c r="P36" s="48"/>
      <c r="Q36" s="49"/>
      <c r="R36" s="67"/>
      <c r="S36" s="355"/>
      <c r="T36" s="355"/>
      <c r="U36" s="355"/>
      <c r="V36" s="355"/>
      <c r="W36" s="88">
        <f t="shared" si="3"/>
      </c>
      <c r="X36" s="111"/>
    </row>
    <row r="37" spans="1:24" ht="12.75" hidden="1">
      <c r="A37" s="44">
        <v>24</v>
      </c>
      <c r="B37" s="45"/>
      <c r="C37" s="46"/>
      <c r="D37" s="41">
        <f t="shared" si="2"/>
        <v>0</v>
      </c>
      <c r="E37" s="47"/>
      <c r="F37" s="48"/>
      <c r="G37" s="47"/>
      <c r="H37" s="48"/>
      <c r="I37" s="208"/>
      <c r="J37" s="208"/>
      <c r="K37" s="208"/>
      <c r="L37" s="208"/>
      <c r="M37" s="47"/>
      <c r="N37" s="48"/>
      <c r="O37" s="47"/>
      <c r="P37" s="48"/>
      <c r="Q37" s="49"/>
      <c r="R37" s="67"/>
      <c r="S37" s="355"/>
      <c r="T37" s="355"/>
      <c r="U37" s="355"/>
      <c r="V37" s="355"/>
      <c r="W37" s="88">
        <f t="shared" si="3"/>
      </c>
      <c r="X37" s="111"/>
    </row>
    <row r="38" spans="1:24" ht="12.75" hidden="1">
      <c r="A38" s="44">
        <v>25</v>
      </c>
      <c r="B38" s="45"/>
      <c r="C38" s="46"/>
      <c r="D38" s="41">
        <f t="shared" si="2"/>
        <v>0</v>
      </c>
      <c r="E38" s="47"/>
      <c r="F38" s="48"/>
      <c r="G38" s="47"/>
      <c r="H38" s="48"/>
      <c r="I38" s="208"/>
      <c r="J38" s="208"/>
      <c r="K38" s="208"/>
      <c r="L38" s="208"/>
      <c r="M38" s="47"/>
      <c r="N38" s="48"/>
      <c r="O38" s="47"/>
      <c r="P38" s="48"/>
      <c r="Q38" s="49"/>
      <c r="R38" s="67"/>
      <c r="S38" s="355"/>
      <c r="T38" s="355"/>
      <c r="U38" s="355"/>
      <c r="V38" s="355"/>
      <c r="W38" s="88">
        <f t="shared" si="3"/>
      </c>
      <c r="X38" s="111"/>
    </row>
    <row r="39" spans="1:24" ht="12.75" hidden="1">
      <c r="A39" s="44">
        <v>26</v>
      </c>
      <c r="B39" s="45"/>
      <c r="C39" s="46"/>
      <c r="D39" s="41">
        <f t="shared" si="2"/>
        <v>0</v>
      </c>
      <c r="E39" s="47"/>
      <c r="F39" s="48"/>
      <c r="G39" s="47"/>
      <c r="H39" s="48"/>
      <c r="I39" s="208"/>
      <c r="J39" s="208"/>
      <c r="K39" s="208"/>
      <c r="L39" s="208"/>
      <c r="M39" s="47"/>
      <c r="N39" s="48"/>
      <c r="O39" s="47"/>
      <c r="P39" s="48"/>
      <c r="Q39" s="49"/>
      <c r="R39" s="67"/>
      <c r="S39" s="355"/>
      <c r="T39" s="355"/>
      <c r="U39" s="355"/>
      <c r="V39" s="355"/>
      <c r="W39" s="88">
        <f t="shared" si="3"/>
      </c>
      <c r="X39" s="111"/>
    </row>
    <row r="40" spans="1:24" ht="12.75" hidden="1">
      <c r="A40" s="44">
        <v>27</v>
      </c>
      <c r="B40" s="45"/>
      <c r="C40" s="46"/>
      <c r="D40" s="41">
        <f t="shared" si="2"/>
        <v>0</v>
      </c>
      <c r="E40" s="47"/>
      <c r="F40" s="48"/>
      <c r="G40" s="47"/>
      <c r="H40" s="48"/>
      <c r="I40" s="208"/>
      <c r="J40" s="208"/>
      <c r="K40" s="208"/>
      <c r="L40" s="208"/>
      <c r="M40" s="47"/>
      <c r="N40" s="48"/>
      <c r="O40" s="47"/>
      <c r="P40" s="48"/>
      <c r="Q40" s="49"/>
      <c r="R40" s="67"/>
      <c r="S40" s="355"/>
      <c r="T40" s="355"/>
      <c r="U40" s="355"/>
      <c r="V40" s="355"/>
      <c r="W40" s="88">
        <f t="shared" si="3"/>
      </c>
      <c r="X40" s="111"/>
    </row>
    <row r="41" spans="1:24" ht="12.75" hidden="1">
      <c r="A41" s="44">
        <v>28</v>
      </c>
      <c r="B41" s="45"/>
      <c r="C41" s="46"/>
      <c r="D41" s="41">
        <f t="shared" si="2"/>
        <v>0</v>
      </c>
      <c r="E41" s="47"/>
      <c r="F41" s="48"/>
      <c r="G41" s="47"/>
      <c r="H41" s="48"/>
      <c r="I41" s="208"/>
      <c r="J41" s="208"/>
      <c r="K41" s="208"/>
      <c r="L41" s="208"/>
      <c r="M41" s="47"/>
      <c r="N41" s="48"/>
      <c r="O41" s="47"/>
      <c r="P41" s="48"/>
      <c r="Q41" s="51"/>
      <c r="R41" s="67"/>
      <c r="S41" s="355"/>
      <c r="T41" s="355"/>
      <c r="U41" s="355"/>
      <c r="V41" s="355"/>
      <c r="W41" s="88">
        <f t="shared" si="3"/>
      </c>
      <c r="X41" s="111"/>
    </row>
    <row r="42" spans="1:24" ht="12.75" hidden="1">
      <c r="A42" s="44">
        <v>29</v>
      </c>
      <c r="B42" s="45"/>
      <c r="C42" s="46"/>
      <c r="D42" s="41">
        <f t="shared" si="2"/>
        <v>0</v>
      </c>
      <c r="E42" s="47"/>
      <c r="F42" s="48"/>
      <c r="G42" s="47"/>
      <c r="H42" s="48"/>
      <c r="I42" s="208"/>
      <c r="J42" s="208"/>
      <c r="K42" s="208"/>
      <c r="L42" s="208"/>
      <c r="M42" s="47"/>
      <c r="N42" s="48"/>
      <c r="O42" s="47"/>
      <c r="P42" s="48"/>
      <c r="Q42" s="51"/>
      <c r="R42" s="67"/>
      <c r="S42" s="355"/>
      <c r="T42" s="355"/>
      <c r="U42" s="355"/>
      <c r="V42" s="355"/>
      <c r="W42" s="88">
        <f t="shared" si="3"/>
      </c>
      <c r="X42" s="111"/>
    </row>
    <row r="43" spans="1:24" ht="12.75" hidden="1">
      <c r="A43" s="44">
        <v>30</v>
      </c>
      <c r="B43" s="45"/>
      <c r="C43" s="46"/>
      <c r="D43" s="41">
        <f t="shared" si="2"/>
        <v>0</v>
      </c>
      <c r="E43" s="47"/>
      <c r="F43" s="48"/>
      <c r="G43" s="47"/>
      <c r="H43" s="48"/>
      <c r="I43" s="208"/>
      <c r="J43" s="208"/>
      <c r="K43" s="208"/>
      <c r="L43" s="208"/>
      <c r="M43" s="47"/>
      <c r="N43" s="48"/>
      <c r="O43" s="47"/>
      <c r="P43" s="48"/>
      <c r="Q43" s="51"/>
      <c r="R43" s="67"/>
      <c r="S43" s="355"/>
      <c r="T43" s="355"/>
      <c r="U43" s="355"/>
      <c r="V43" s="355"/>
      <c r="W43" s="88">
        <f t="shared" si="3"/>
      </c>
      <c r="X43" s="111"/>
    </row>
    <row r="44" spans="1:24" ht="12.75" hidden="1">
      <c r="A44" s="44">
        <v>31</v>
      </c>
      <c r="B44" s="45"/>
      <c r="C44" s="46"/>
      <c r="D44" s="41">
        <f t="shared" si="2"/>
        <v>0</v>
      </c>
      <c r="E44" s="47"/>
      <c r="F44" s="48"/>
      <c r="G44" s="47"/>
      <c r="H44" s="48"/>
      <c r="I44" s="208"/>
      <c r="J44" s="208"/>
      <c r="K44" s="208"/>
      <c r="L44" s="208"/>
      <c r="M44" s="47"/>
      <c r="N44" s="48"/>
      <c r="O44" s="47"/>
      <c r="P44" s="48"/>
      <c r="Q44" s="51"/>
      <c r="R44" s="67"/>
      <c r="S44" s="355"/>
      <c r="T44" s="355"/>
      <c r="U44" s="355"/>
      <c r="V44" s="355"/>
      <c r="W44" s="88">
        <f t="shared" si="3"/>
      </c>
      <c r="X44" s="111"/>
    </row>
    <row r="45" spans="1:24" ht="12.75" hidden="1">
      <c r="A45" s="44">
        <v>32</v>
      </c>
      <c r="B45" s="45"/>
      <c r="C45" s="46"/>
      <c r="D45" s="41">
        <f t="shared" si="2"/>
        <v>0</v>
      </c>
      <c r="E45" s="47"/>
      <c r="F45" s="48"/>
      <c r="G45" s="47"/>
      <c r="H45" s="48"/>
      <c r="I45" s="208"/>
      <c r="J45" s="208"/>
      <c r="K45" s="208"/>
      <c r="L45" s="208"/>
      <c r="M45" s="47"/>
      <c r="N45" s="48"/>
      <c r="O45" s="47"/>
      <c r="P45" s="48"/>
      <c r="Q45" s="51"/>
      <c r="R45" s="67"/>
      <c r="S45" s="355"/>
      <c r="T45" s="355"/>
      <c r="U45" s="355"/>
      <c r="V45" s="355"/>
      <c r="W45" s="88">
        <f t="shared" si="3"/>
      </c>
      <c r="X45" s="111"/>
    </row>
    <row r="46" spans="1:24" ht="12.75" hidden="1">
      <c r="A46" s="44">
        <v>33</v>
      </c>
      <c r="B46" s="45"/>
      <c r="C46" s="46"/>
      <c r="D46" s="41">
        <f t="shared" si="2"/>
        <v>0</v>
      </c>
      <c r="E46" s="47"/>
      <c r="F46" s="48"/>
      <c r="G46" s="47"/>
      <c r="H46" s="48"/>
      <c r="I46" s="208"/>
      <c r="J46" s="208"/>
      <c r="K46" s="208"/>
      <c r="L46" s="208"/>
      <c r="M46" s="47"/>
      <c r="N46" s="48"/>
      <c r="O46" s="47"/>
      <c r="P46" s="48"/>
      <c r="Q46" s="51"/>
      <c r="R46" s="67"/>
      <c r="S46" s="355"/>
      <c r="T46" s="355"/>
      <c r="U46" s="355"/>
      <c r="V46" s="355"/>
      <c r="W46" s="88">
        <f t="shared" si="3"/>
      </c>
      <c r="X46" s="111"/>
    </row>
    <row r="47" spans="1:24" ht="12.75" hidden="1">
      <c r="A47" s="44">
        <v>34</v>
      </c>
      <c r="B47" s="45"/>
      <c r="C47" s="46"/>
      <c r="D47" s="41">
        <f t="shared" si="2"/>
        <v>0</v>
      </c>
      <c r="E47" s="47"/>
      <c r="F47" s="48"/>
      <c r="G47" s="47"/>
      <c r="H47" s="48"/>
      <c r="I47" s="208"/>
      <c r="J47" s="208"/>
      <c r="K47" s="208"/>
      <c r="L47" s="208"/>
      <c r="M47" s="47"/>
      <c r="N47" s="48"/>
      <c r="O47" s="47"/>
      <c r="P47" s="48"/>
      <c r="Q47" s="51"/>
      <c r="R47" s="67"/>
      <c r="S47" s="355"/>
      <c r="T47" s="355"/>
      <c r="U47" s="355"/>
      <c r="V47" s="355"/>
      <c r="W47" s="88">
        <f t="shared" si="3"/>
      </c>
      <c r="X47" s="111"/>
    </row>
    <row r="48" spans="1:24" ht="12.75" hidden="1">
      <c r="A48" s="44">
        <v>35</v>
      </c>
      <c r="B48" s="45"/>
      <c r="C48" s="46"/>
      <c r="D48" s="41">
        <f t="shared" si="2"/>
        <v>0</v>
      </c>
      <c r="E48" s="47"/>
      <c r="F48" s="48"/>
      <c r="G48" s="47"/>
      <c r="H48" s="48"/>
      <c r="I48" s="208"/>
      <c r="J48" s="208"/>
      <c r="K48" s="208"/>
      <c r="L48" s="208"/>
      <c r="M48" s="47"/>
      <c r="N48" s="48"/>
      <c r="O48" s="47"/>
      <c r="P48" s="48"/>
      <c r="Q48" s="51"/>
      <c r="R48" s="67"/>
      <c r="S48" s="355"/>
      <c r="T48" s="355"/>
      <c r="U48" s="355"/>
      <c r="V48" s="355"/>
      <c r="W48" s="88">
        <f t="shared" si="3"/>
      </c>
      <c r="X48" s="111"/>
    </row>
    <row r="49" spans="1:24" ht="12.75" hidden="1">
      <c r="A49" s="44">
        <v>36</v>
      </c>
      <c r="B49" s="45"/>
      <c r="C49" s="46"/>
      <c r="D49" s="41">
        <f t="shared" si="2"/>
        <v>0</v>
      </c>
      <c r="E49" s="47"/>
      <c r="F49" s="48"/>
      <c r="G49" s="47"/>
      <c r="H49" s="48"/>
      <c r="I49" s="208"/>
      <c r="J49" s="208"/>
      <c r="K49" s="208"/>
      <c r="L49" s="208"/>
      <c r="M49" s="47"/>
      <c r="N49" s="48"/>
      <c r="O49" s="47"/>
      <c r="P49" s="48"/>
      <c r="Q49" s="51"/>
      <c r="R49" s="67"/>
      <c r="S49" s="355"/>
      <c r="T49" s="355"/>
      <c r="U49" s="355"/>
      <c r="V49" s="355"/>
      <c r="W49" s="88">
        <f t="shared" si="3"/>
      </c>
      <c r="X49" s="111"/>
    </row>
    <row r="50" spans="1:24" ht="12.75" hidden="1">
      <c r="A50" s="44">
        <v>37</v>
      </c>
      <c r="B50" s="45"/>
      <c r="C50" s="46"/>
      <c r="D50" s="41">
        <f t="shared" si="2"/>
        <v>0</v>
      </c>
      <c r="E50" s="47"/>
      <c r="F50" s="48"/>
      <c r="G50" s="47"/>
      <c r="H50" s="48"/>
      <c r="I50" s="208"/>
      <c r="J50" s="208"/>
      <c r="K50" s="208"/>
      <c r="L50" s="208"/>
      <c r="M50" s="47"/>
      <c r="N50" s="48"/>
      <c r="O50" s="47"/>
      <c r="P50" s="48"/>
      <c r="Q50" s="51"/>
      <c r="R50" s="67"/>
      <c r="S50" s="355"/>
      <c r="T50" s="355"/>
      <c r="U50" s="355"/>
      <c r="V50" s="355"/>
      <c r="W50" s="88">
        <f t="shared" si="3"/>
      </c>
      <c r="X50" s="111"/>
    </row>
    <row r="51" spans="1:24" ht="12.75" hidden="1">
      <c r="A51" s="44">
        <v>38</v>
      </c>
      <c r="B51" s="45"/>
      <c r="C51" s="46"/>
      <c r="D51" s="41">
        <f t="shared" si="2"/>
        <v>0</v>
      </c>
      <c r="E51" s="47"/>
      <c r="F51" s="48"/>
      <c r="G51" s="47"/>
      <c r="H51" s="48"/>
      <c r="I51" s="208"/>
      <c r="J51" s="208"/>
      <c r="K51" s="208"/>
      <c r="L51" s="208"/>
      <c r="M51" s="47"/>
      <c r="N51" s="48"/>
      <c r="O51" s="47"/>
      <c r="P51" s="48"/>
      <c r="Q51" s="51"/>
      <c r="R51" s="67"/>
      <c r="S51" s="355"/>
      <c r="T51" s="355"/>
      <c r="U51" s="355"/>
      <c r="V51" s="355"/>
      <c r="W51" s="88">
        <f t="shared" si="3"/>
      </c>
      <c r="X51" s="111"/>
    </row>
    <row r="52" spans="1:24" ht="12.75" hidden="1">
      <c r="A52" s="44">
        <v>39</v>
      </c>
      <c r="B52" s="45"/>
      <c r="C52" s="46"/>
      <c r="D52" s="41">
        <f t="shared" si="2"/>
        <v>0</v>
      </c>
      <c r="E52" s="47"/>
      <c r="F52" s="48"/>
      <c r="G52" s="47"/>
      <c r="H52" s="48"/>
      <c r="I52" s="208"/>
      <c r="J52" s="208"/>
      <c r="K52" s="208"/>
      <c r="L52" s="208"/>
      <c r="M52" s="47"/>
      <c r="N52" s="48"/>
      <c r="O52" s="47"/>
      <c r="P52" s="48"/>
      <c r="Q52" s="51"/>
      <c r="R52" s="67"/>
      <c r="S52" s="355"/>
      <c r="T52" s="355"/>
      <c r="U52" s="355"/>
      <c r="V52" s="355"/>
      <c r="W52" s="88">
        <f t="shared" si="3"/>
      </c>
      <c r="X52" s="111"/>
    </row>
    <row r="53" spans="1:24" ht="12.75" hidden="1">
      <c r="A53" s="44">
        <v>40</v>
      </c>
      <c r="B53" s="45"/>
      <c r="C53" s="46"/>
      <c r="D53" s="41">
        <f t="shared" si="2"/>
        <v>0</v>
      </c>
      <c r="E53" s="47"/>
      <c r="F53" s="48"/>
      <c r="G53" s="47"/>
      <c r="H53" s="48"/>
      <c r="I53" s="208"/>
      <c r="J53" s="208"/>
      <c r="K53" s="208"/>
      <c r="L53" s="208"/>
      <c r="M53" s="47"/>
      <c r="N53" s="48"/>
      <c r="O53" s="47"/>
      <c r="P53" s="48"/>
      <c r="Q53" s="51"/>
      <c r="R53" s="67"/>
      <c r="S53" s="355"/>
      <c r="T53" s="355"/>
      <c r="U53" s="355"/>
      <c r="V53" s="355"/>
      <c r="W53" s="88">
        <f t="shared" si="3"/>
      </c>
      <c r="X53" s="111"/>
    </row>
    <row r="54" spans="1:24" ht="12.75" hidden="1">
      <c r="A54" s="44">
        <v>41</v>
      </c>
      <c r="B54" s="45"/>
      <c r="C54" s="46"/>
      <c r="D54" s="41">
        <f t="shared" si="2"/>
        <v>0</v>
      </c>
      <c r="E54" s="47"/>
      <c r="F54" s="48"/>
      <c r="G54" s="47"/>
      <c r="H54" s="48"/>
      <c r="I54" s="208"/>
      <c r="J54" s="208"/>
      <c r="K54" s="208"/>
      <c r="L54" s="208"/>
      <c r="M54" s="47"/>
      <c r="N54" s="48"/>
      <c r="O54" s="47"/>
      <c r="P54" s="48"/>
      <c r="Q54" s="51"/>
      <c r="R54" s="67"/>
      <c r="S54" s="355"/>
      <c r="T54" s="355"/>
      <c r="U54" s="355"/>
      <c r="V54" s="355"/>
      <c r="W54" s="88">
        <f t="shared" si="3"/>
      </c>
      <c r="X54" s="111"/>
    </row>
    <row r="55" spans="1:24" ht="12.75" hidden="1">
      <c r="A55" s="44">
        <v>42</v>
      </c>
      <c r="B55" s="45"/>
      <c r="C55" s="46"/>
      <c r="D55" s="41">
        <f t="shared" si="2"/>
        <v>0</v>
      </c>
      <c r="E55" s="47"/>
      <c r="F55" s="48"/>
      <c r="G55" s="47"/>
      <c r="H55" s="48"/>
      <c r="I55" s="208"/>
      <c r="J55" s="208"/>
      <c r="K55" s="208"/>
      <c r="L55" s="208"/>
      <c r="M55" s="47"/>
      <c r="N55" s="48"/>
      <c r="O55" s="47"/>
      <c r="P55" s="48"/>
      <c r="Q55" s="51"/>
      <c r="R55" s="67"/>
      <c r="S55" s="355"/>
      <c r="T55" s="355"/>
      <c r="U55" s="355"/>
      <c r="V55" s="355"/>
      <c r="W55" s="88">
        <f t="shared" si="3"/>
      </c>
      <c r="X55" s="111"/>
    </row>
    <row r="56" spans="1:24" ht="12.75" hidden="1">
      <c r="A56" s="44">
        <v>43</v>
      </c>
      <c r="B56" s="45"/>
      <c r="C56" s="46"/>
      <c r="D56" s="41">
        <f t="shared" si="2"/>
        <v>0</v>
      </c>
      <c r="E56" s="47"/>
      <c r="F56" s="48"/>
      <c r="G56" s="47"/>
      <c r="H56" s="48"/>
      <c r="I56" s="208"/>
      <c r="J56" s="208"/>
      <c r="K56" s="208"/>
      <c r="L56" s="208"/>
      <c r="M56" s="47"/>
      <c r="N56" s="48"/>
      <c r="O56" s="47"/>
      <c r="P56" s="48"/>
      <c r="Q56" s="51"/>
      <c r="R56" s="67"/>
      <c r="S56" s="355"/>
      <c r="T56" s="355"/>
      <c r="U56" s="355"/>
      <c r="V56" s="355"/>
      <c r="W56" s="88">
        <f t="shared" si="3"/>
      </c>
      <c r="X56" s="111"/>
    </row>
    <row r="57" spans="1:24" ht="12.75" hidden="1">
      <c r="A57" s="44">
        <v>44</v>
      </c>
      <c r="B57" s="45"/>
      <c r="C57" s="46"/>
      <c r="D57" s="41">
        <f t="shared" si="2"/>
        <v>0</v>
      </c>
      <c r="E57" s="47"/>
      <c r="F57" s="48"/>
      <c r="G57" s="47"/>
      <c r="H57" s="48"/>
      <c r="I57" s="208"/>
      <c r="J57" s="208"/>
      <c r="K57" s="208"/>
      <c r="L57" s="208"/>
      <c r="M57" s="47"/>
      <c r="N57" s="48"/>
      <c r="O57" s="47"/>
      <c r="P57" s="48"/>
      <c r="Q57" s="51"/>
      <c r="R57" s="67"/>
      <c r="S57" s="355"/>
      <c r="T57" s="355"/>
      <c r="U57" s="355"/>
      <c r="V57" s="355"/>
      <c r="W57" s="88">
        <f t="shared" si="3"/>
      </c>
      <c r="X57" s="111"/>
    </row>
    <row r="58" spans="1:24" ht="12.75" hidden="1">
      <c r="A58" s="44">
        <v>45</v>
      </c>
      <c r="B58" s="45"/>
      <c r="C58" s="46"/>
      <c r="D58" s="41">
        <f t="shared" si="2"/>
        <v>0</v>
      </c>
      <c r="E58" s="47"/>
      <c r="F58" s="48"/>
      <c r="G58" s="47"/>
      <c r="H58" s="48"/>
      <c r="I58" s="208"/>
      <c r="J58" s="208"/>
      <c r="K58" s="208"/>
      <c r="L58" s="208"/>
      <c r="M58" s="47"/>
      <c r="N58" s="48"/>
      <c r="O58" s="47"/>
      <c r="P58" s="48"/>
      <c r="Q58" s="51"/>
      <c r="R58" s="67"/>
      <c r="S58" s="355"/>
      <c r="T58" s="355"/>
      <c r="U58" s="355"/>
      <c r="V58" s="355"/>
      <c r="W58" s="88">
        <f t="shared" si="3"/>
      </c>
      <c r="X58" s="111"/>
    </row>
    <row r="59" spans="1:24" ht="12.75" hidden="1">
      <c r="A59" s="44">
        <v>46</v>
      </c>
      <c r="B59" s="45"/>
      <c r="C59" s="46"/>
      <c r="D59" s="41">
        <f t="shared" si="2"/>
        <v>0</v>
      </c>
      <c r="E59" s="47"/>
      <c r="F59" s="48"/>
      <c r="G59" s="47"/>
      <c r="H59" s="48"/>
      <c r="I59" s="208"/>
      <c r="J59" s="208"/>
      <c r="K59" s="208"/>
      <c r="L59" s="208"/>
      <c r="M59" s="47"/>
      <c r="N59" s="48"/>
      <c r="O59" s="47"/>
      <c r="P59" s="48"/>
      <c r="Q59" s="51"/>
      <c r="R59" s="67"/>
      <c r="S59" s="355"/>
      <c r="T59" s="355"/>
      <c r="U59" s="355"/>
      <c r="V59" s="355"/>
      <c r="W59" s="88">
        <f t="shared" si="3"/>
      </c>
      <c r="X59" s="111"/>
    </row>
    <row r="60" spans="1:24" ht="12.75" hidden="1">
      <c r="A60" s="44">
        <v>47</v>
      </c>
      <c r="B60" s="45"/>
      <c r="C60" s="46"/>
      <c r="D60" s="41">
        <f t="shared" si="2"/>
        <v>0</v>
      </c>
      <c r="E60" s="47"/>
      <c r="F60" s="48"/>
      <c r="G60" s="47"/>
      <c r="H60" s="48"/>
      <c r="I60" s="208"/>
      <c r="J60" s="208"/>
      <c r="K60" s="208"/>
      <c r="L60" s="208"/>
      <c r="M60" s="47"/>
      <c r="N60" s="48"/>
      <c r="O60" s="47"/>
      <c r="P60" s="48"/>
      <c r="Q60" s="51"/>
      <c r="R60" s="67"/>
      <c r="S60" s="355"/>
      <c r="T60" s="355"/>
      <c r="U60" s="355"/>
      <c r="V60" s="355"/>
      <c r="W60" s="88">
        <f t="shared" si="3"/>
      </c>
      <c r="X60" s="111"/>
    </row>
    <row r="61" spans="1:24" ht="12.75" hidden="1">
      <c r="A61" s="44">
        <v>48</v>
      </c>
      <c r="B61" s="45"/>
      <c r="C61" s="46"/>
      <c r="D61" s="41">
        <f t="shared" si="2"/>
        <v>0</v>
      </c>
      <c r="E61" s="47"/>
      <c r="F61" s="48"/>
      <c r="G61" s="47"/>
      <c r="H61" s="48"/>
      <c r="I61" s="208"/>
      <c r="J61" s="208"/>
      <c r="K61" s="208"/>
      <c r="L61" s="208"/>
      <c r="M61" s="47"/>
      <c r="N61" s="48"/>
      <c r="O61" s="47"/>
      <c r="P61" s="48"/>
      <c r="Q61" s="51"/>
      <c r="R61" s="67"/>
      <c r="S61" s="355"/>
      <c r="T61" s="355"/>
      <c r="U61" s="355"/>
      <c r="V61" s="355"/>
      <c r="W61" s="88">
        <f t="shared" si="3"/>
      </c>
      <c r="X61" s="111"/>
    </row>
    <row r="62" spans="1:24" ht="12.75" hidden="1">
      <c r="A62" s="44">
        <v>49</v>
      </c>
      <c r="B62" s="45"/>
      <c r="C62" s="46"/>
      <c r="D62" s="41">
        <f t="shared" si="2"/>
        <v>0</v>
      </c>
      <c r="E62" s="47"/>
      <c r="F62" s="48"/>
      <c r="G62" s="47"/>
      <c r="H62" s="48"/>
      <c r="I62" s="208"/>
      <c r="J62" s="208"/>
      <c r="K62" s="208"/>
      <c r="L62" s="208"/>
      <c r="M62" s="47"/>
      <c r="N62" s="48"/>
      <c r="O62" s="47"/>
      <c r="P62" s="48"/>
      <c r="Q62" s="51"/>
      <c r="R62" s="67"/>
      <c r="S62" s="355"/>
      <c r="T62" s="355"/>
      <c r="U62" s="355"/>
      <c r="V62" s="355"/>
      <c r="W62" s="88">
        <f t="shared" si="3"/>
      </c>
      <c r="X62" s="111"/>
    </row>
    <row r="63" spans="1:24" ht="12.75" hidden="1">
      <c r="A63" s="44">
        <v>50</v>
      </c>
      <c r="B63" s="45"/>
      <c r="C63" s="46"/>
      <c r="D63" s="41">
        <f t="shared" si="2"/>
        <v>0</v>
      </c>
      <c r="E63" s="47"/>
      <c r="F63" s="48"/>
      <c r="G63" s="47"/>
      <c r="H63" s="48"/>
      <c r="I63" s="208"/>
      <c r="J63" s="208"/>
      <c r="K63" s="208"/>
      <c r="L63" s="208"/>
      <c r="M63" s="47"/>
      <c r="N63" s="48"/>
      <c r="O63" s="47"/>
      <c r="P63" s="48"/>
      <c r="Q63" s="51"/>
      <c r="R63" s="67"/>
      <c r="S63" s="355"/>
      <c r="T63" s="355"/>
      <c r="U63" s="355"/>
      <c r="V63" s="355"/>
      <c r="W63" s="88">
        <f t="shared" si="3"/>
      </c>
      <c r="X63" s="111"/>
    </row>
    <row r="64" spans="1:24" ht="12.75" hidden="1">
      <c r="A64" s="44">
        <v>51</v>
      </c>
      <c r="B64" s="45"/>
      <c r="C64" s="46"/>
      <c r="D64" s="50">
        <f>C64*$E$8/100</f>
        <v>0</v>
      </c>
      <c r="E64" s="47"/>
      <c r="F64" s="48"/>
      <c r="G64" s="47"/>
      <c r="H64" s="48"/>
      <c r="I64" s="208"/>
      <c r="J64" s="208"/>
      <c r="K64" s="208"/>
      <c r="L64" s="208"/>
      <c r="M64" s="47"/>
      <c r="N64" s="48"/>
      <c r="O64" s="47"/>
      <c r="P64" s="48"/>
      <c r="Q64" s="51"/>
      <c r="R64" s="67"/>
      <c r="S64" s="355"/>
      <c r="T64" s="355"/>
      <c r="U64" s="355"/>
      <c r="V64" s="355"/>
      <c r="W64" s="88">
        <f t="shared" si="3"/>
      </c>
      <c r="X64" s="111"/>
    </row>
    <row r="65" spans="1:24" ht="12.75" hidden="1">
      <c r="A65" s="44">
        <v>52</v>
      </c>
      <c r="B65" s="45"/>
      <c r="C65" s="46"/>
      <c r="D65" s="50">
        <f>C65*$E$8/100</f>
        <v>0</v>
      </c>
      <c r="E65" s="47"/>
      <c r="F65" s="48"/>
      <c r="G65" s="47"/>
      <c r="H65" s="48"/>
      <c r="I65" s="208"/>
      <c r="J65" s="208"/>
      <c r="K65" s="208"/>
      <c r="L65" s="208"/>
      <c r="M65" s="47"/>
      <c r="N65" s="48"/>
      <c r="O65" s="47"/>
      <c r="P65" s="48"/>
      <c r="Q65" s="51"/>
      <c r="R65" s="67"/>
      <c r="S65" s="355"/>
      <c r="T65" s="355"/>
      <c r="U65" s="355"/>
      <c r="V65" s="355"/>
      <c r="W65" s="88"/>
      <c r="X65" s="111"/>
    </row>
    <row r="66" spans="1:24" s="63" customFormat="1" ht="12.75" hidden="1">
      <c r="A66" s="44">
        <v>53</v>
      </c>
      <c r="B66" s="45"/>
      <c r="C66" s="46"/>
      <c r="D66" s="50">
        <f>C66*$E$8/100</f>
        <v>0</v>
      </c>
      <c r="E66" s="47"/>
      <c r="F66" s="48"/>
      <c r="G66" s="47"/>
      <c r="H66" s="48"/>
      <c r="I66" s="208"/>
      <c r="J66" s="208"/>
      <c r="K66" s="208"/>
      <c r="L66" s="208"/>
      <c r="M66" s="47"/>
      <c r="N66" s="48"/>
      <c r="O66" s="47"/>
      <c r="P66" s="48"/>
      <c r="Q66" s="51"/>
      <c r="R66" s="67"/>
      <c r="S66" s="355"/>
      <c r="T66" s="355"/>
      <c r="U66" s="355"/>
      <c r="V66" s="355"/>
      <c r="W66" s="90">
        <f>IF(F66&gt;0,E66*$E$8/100,"")</f>
      </c>
      <c r="X66" s="111" t="s">
        <v>41</v>
      </c>
    </row>
    <row r="67" spans="1:24" ht="13.5" hidden="1" thickBot="1">
      <c r="A67" s="44">
        <v>54</v>
      </c>
      <c r="B67" s="53"/>
      <c r="C67" s="54"/>
      <c r="D67" s="50">
        <f>C67*$E$8/100</f>
        <v>0</v>
      </c>
      <c r="E67" s="47"/>
      <c r="F67" s="48"/>
      <c r="G67" s="47"/>
      <c r="H67" s="48"/>
      <c r="I67" s="208"/>
      <c r="J67" s="208"/>
      <c r="K67" s="208"/>
      <c r="L67" s="208"/>
      <c r="M67" s="47"/>
      <c r="N67" s="48"/>
      <c r="O67" s="47"/>
      <c r="P67" s="48"/>
      <c r="Q67" s="51"/>
      <c r="R67" s="67"/>
      <c r="S67" s="355"/>
      <c r="T67" s="355"/>
      <c r="U67" s="355"/>
      <c r="V67" s="355"/>
      <c r="W67" s="88">
        <f>IF(F67&gt;0,E67*$E$8/100,"")</f>
      </c>
      <c r="X67" s="111"/>
    </row>
    <row r="68" spans="1:24" ht="12.75">
      <c r="A68" s="97"/>
      <c r="B68" s="56" t="s">
        <v>5</v>
      </c>
      <c r="C68" s="57">
        <f>SUM(C15:C67)</f>
        <v>0</v>
      </c>
      <c r="D68" s="286">
        <f>SUM(D15:D67)</f>
        <v>0</v>
      </c>
      <c r="E68" s="102">
        <f>SUM(E15:E67)</f>
        <v>0</v>
      </c>
      <c r="F68" s="103"/>
      <c r="G68" s="102">
        <f>SUM(G15:G67)</f>
        <v>0</v>
      </c>
      <c r="H68" s="103"/>
      <c r="I68" s="102">
        <f>SUM(I15:I67)</f>
        <v>0</v>
      </c>
      <c r="J68" s="103"/>
      <c r="K68" s="102">
        <f>SUM(K15:K67)</f>
        <v>0</v>
      </c>
      <c r="L68" s="103"/>
      <c r="M68" s="102">
        <f>SUM(M15:M67)</f>
        <v>0</v>
      </c>
      <c r="N68" s="103"/>
      <c r="O68" s="102">
        <f>SUM(O15:O67)</f>
        <v>0</v>
      </c>
      <c r="P68" s="336"/>
      <c r="Q68" s="343"/>
      <c r="R68" s="55"/>
      <c r="S68" s="55"/>
      <c r="T68" s="55"/>
      <c r="U68" s="55"/>
      <c r="V68" s="55"/>
      <c r="W68" s="342"/>
      <c r="X68" s="113"/>
    </row>
    <row r="69" spans="1:24" ht="13.5" thickBot="1">
      <c r="A69" s="98"/>
      <c r="B69" s="99" t="s">
        <v>60</v>
      </c>
      <c r="C69" s="100"/>
      <c r="D69" s="101"/>
      <c r="E69" s="104">
        <f>C68+E68</f>
        <v>0</v>
      </c>
      <c r="F69" s="105"/>
      <c r="G69" s="104">
        <f>E69+G68</f>
        <v>0</v>
      </c>
      <c r="H69" s="105"/>
      <c r="I69" s="104">
        <f>G68+I68</f>
        <v>0</v>
      </c>
      <c r="J69" s="105"/>
      <c r="K69" s="104">
        <f>I69+K68</f>
        <v>0</v>
      </c>
      <c r="L69" s="105"/>
      <c r="M69" s="104">
        <f>G69+M68</f>
        <v>0</v>
      </c>
      <c r="N69" s="105"/>
      <c r="O69" s="104">
        <f>M69+O68</f>
        <v>0</v>
      </c>
      <c r="P69" s="337"/>
      <c r="Q69" s="344"/>
      <c r="R69" s="92"/>
      <c r="S69" s="92"/>
      <c r="T69" s="92"/>
      <c r="U69" s="92"/>
      <c r="V69" s="92"/>
      <c r="W69" s="130"/>
      <c r="X69" s="114"/>
    </row>
    <row r="70" spans="1:24" ht="12.75">
      <c r="A70" s="59"/>
      <c r="B70" s="60"/>
      <c r="C70" s="60"/>
      <c r="D70" s="60"/>
      <c r="E70" s="60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59"/>
      <c r="S70" s="59"/>
      <c r="T70" s="59"/>
      <c r="U70" s="59"/>
      <c r="V70" s="59"/>
      <c r="W70" s="59"/>
      <c r="X70" s="115"/>
    </row>
    <row r="71" spans="1:24" ht="12.75">
      <c r="A71" s="59"/>
      <c r="B71" s="60"/>
      <c r="C71" s="60"/>
      <c r="D71" s="60"/>
      <c r="E71" s="60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59"/>
      <c r="S71" s="59"/>
      <c r="T71" s="59"/>
      <c r="U71" s="59"/>
      <c r="V71" s="59"/>
      <c r="W71" s="59"/>
      <c r="X71" s="115"/>
    </row>
    <row r="72" spans="1:24" ht="12.75">
      <c r="A72" s="4" t="s">
        <v>49</v>
      </c>
      <c r="B72" s="3" t="s">
        <v>40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136"/>
    </row>
    <row r="73" spans="1:5" ht="13.5" thickBot="1">
      <c r="A73" s="4"/>
      <c r="B73" s="3"/>
      <c r="D73" s="10"/>
      <c r="E73" s="22"/>
    </row>
    <row r="74" spans="1:31" ht="27" customHeight="1" thickBot="1">
      <c r="A74" s="8"/>
      <c r="E74" s="77"/>
      <c r="F74" s="84"/>
      <c r="G74" s="84"/>
      <c r="H74" s="84"/>
      <c r="I74" s="84"/>
      <c r="J74" s="84"/>
      <c r="K74" s="84"/>
      <c r="L74" s="84"/>
      <c r="M74" s="91" t="s">
        <v>59</v>
      </c>
      <c r="N74" s="84"/>
      <c r="O74" s="84"/>
      <c r="P74" s="78"/>
      <c r="Q74" s="319"/>
      <c r="R74" s="320"/>
      <c r="S74" s="320"/>
      <c r="T74" s="320"/>
      <c r="U74" s="320"/>
      <c r="V74" s="320"/>
      <c r="W74" s="320"/>
      <c r="X74" s="320"/>
      <c r="Y74" s="321" t="s">
        <v>143</v>
      </c>
      <c r="Z74" s="320"/>
      <c r="AA74" s="320"/>
      <c r="AB74" s="310"/>
      <c r="AC74" s="413" t="s">
        <v>148</v>
      </c>
      <c r="AD74" s="414"/>
      <c r="AE74" s="415"/>
    </row>
    <row r="75" spans="1:31" ht="23.25" customHeight="1" thickBot="1">
      <c r="A75" s="8"/>
      <c r="E75" s="411">
        <v>2017</v>
      </c>
      <c r="F75" s="412"/>
      <c r="G75" s="411">
        <v>2018</v>
      </c>
      <c r="H75" s="412"/>
      <c r="I75" s="411">
        <v>2019</v>
      </c>
      <c r="J75" s="412"/>
      <c r="K75" s="411">
        <v>2020</v>
      </c>
      <c r="L75" s="412"/>
      <c r="M75" s="411">
        <v>2021</v>
      </c>
      <c r="N75" s="412"/>
      <c r="O75" s="411">
        <v>2022</v>
      </c>
      <c r="P75" s="412"/>
      <c r="Q75" s="419">
        <v>2017</v>
      </c>
      <c r="R75" s="420"/>
      <c r="S75" s="419">
        <v>2018</v>
      </c>
      <c r="T75" s="420"/>
      <c r="U75" s="419">
        <v>2019</v>
      </c>
      <c r="V75" s="420"/>
      <c r="W75" s="419">
        <v>2020</v>
      </c>
      <c r="X75" s="420"/>
      <c r="Y75" s="419">
        <v>2021</v>
      </c>
      <c r="Z75" s="420"/>
      <c r="AA75" s="419">
        <v>2022</v>
      </c>
      <c r="AB75" s="420"/>
      <c r="AC75" s="416"/>
      <c r="AD75" s="417"/>
      <c r="AE75" s="418"/>
    </row>
    <row r="76" spans="1:32" ht="38.25">
      <c r="A76" s="23" t="s">
        <v>4</v>
      </c>
      <c r="B76" s="24" t="s">
        <v>61</v>
      </c>
      <c r="C76" s="24" t="s">
        <v>167</v>
      </c>
      <c r="D76" s="29" t="s">
        <v>147</v>
      </c>
      <c r="E76" s="371" t="s">
        <v>54</v>
      </c>
      <c r="F76" s="372" t="s">
        <v>168</v>
      </c>
      <c r="G76" s="371" t="s">
        <v>54</v>
      </c>
      <c r="H76" s="372" t="s">
        <v>168</v>
      </c>
      <c r="I76" s="371" t="s">
        <v>54</v>
      </c>
      <c r="J76" s="372" t="s">
        <v>168</v>
      </c>
      <c r="K76" s="371" t="s">
        <v>54</v>
      </c>
      <c r="L76" s="372" t="s">
        <v>168</v>
      </c>
      <c r="M76" s="371" t="s">
        <v>54</v>
      </c>
      <c r="N76" s="372" t="s">
        <v>168</v>
      </c>
      <c r="O76" s="371" t="s">
        <v>54</v>
      </c>
      <c r="P76" s="372" t="s">
        <v>168</v>
      </c>
      <c r="Q76" s="373" t="s">
        <v>54</v>
      </c>
      <c r="R76" s="374" t="s">
        <v>169</v>
      </c>
      <c r="S76" s="373" t="s">
        <v>54</v>
      </c>
      <c r="T76" s="374" t="s">
        <v>169</v>
      </c>
      <c r="U76" s="373" t="s">
        <v>54</v>
      </c>
      <c r="V76" s="374" t="s">
        <v>169</v>
      </c>
      <c r="W76" s="373" t="s">
        <v>54</v>
      </c>
      <c r="X76" s="374" t="s">
        <v>169</v>
      </c>
      <c r="Y76" s="373" t="s">
        <v>54</v>
      </c>
      <c r="Z76" s="374" t="s">
        <v>169</v>
      </c>
      <c r="AA76" s="373" t="s">
        <v>54</v>
      </c>
      <c r="AB76" s="374" t="s">
        <v>169</v>
      </c>
      <c r="AC76" s="375" t="s">
        <v>74</v>
      </c>
      <c r="AD76" s="376" t="s">
        <v>56</v>
      </c>
      <c r="AE76" s="377" t="s">
        <v>57</v>
      </c>
      <c r="AF76" s="378" t="s">
        <v>170</v>
      </c>
    </row>
    <row r="77" spans="1:32" ht="14.25" thickBot="1">
      <c r="A77" s="25"/>
      <c r="B77" s="26"/>
      <c r="C77" s="26" t="s">
        <v>75</v>
      </c>
      <c r="D77" s="27"/>
      <c r="E77" s="379" t="s">
        <v>32</v>
      </c>
      <c r="F77" s="380" t="s">
        <v>33</v>
      </c>
      <c r="G77" s="379" t="s">
        <v>32</v>
      </c>
      <c r="H77" s="380" t="s">
        <v>33</v>
      </c>
      <c r="I77" s="379" t="s">
        <v>32</v>
      </c>
      <c r="J77" s="380" t="s">
        <v>33</v>
      </c>
      <c r="K77" s="379" t="s">
        <v>32</v>
      </c>
      <c r="L77" s="380" t="s">
        <v>33</v>
      </c>
      <c r="M77" s="379" t="s">
        <v>32</v>
      </c>
      <c r="N77" s="380" t="s">
        <v>33</v>
      </c>
      <c r="O77" s="379" t="s">
        <v>32</v>
      </c>
      <c r="P77" s="380" t="s">
        <v>33</v>
      </c>
      <c r="Q77" s="381" t="s">
        <v>32</v>
      </c>
      <c r="R77" s="382" t="s">
        <v>33</v>
      </c>
      <c r="S77" s="381" t="s">
        <v>32</v>
      </c>
      <c r="T77" s="382" t="s">
        <v>33</v>
      </c>
      <c r="U77" s="381" t="s">
        <v>32</v>
      </c>
      <c r="V77" s="382" t="s">
        <v>33</v>
      </c>
      <c r="W77" s="381" t="s">
        <v>32</v>
      </c>
      <c r="X77" s="382" t="s">
        <v>33</v>
      </c>
      <c r="Y77" s="381" t="s">
        <v>32</v>
      </c>
      <c r="Z77" s="382" t="s">
        <v>33</v>
      </c>
      <c r="AA77" s="381" t="s">
        <v>32</v>
      </c>
      <c r="AB77" s="382" t="s">
        <v>33</v>
      </c>
      <c r="AC77" s="383" t="s">
        <v>32</v>
      </c>
      <c r="AD77" s="384" t="s">
        <v>33</v>
      </c>
      <c r="AE77" s="385" t="s">
        <v>171</v>
      </c>
      <c r="AF77" s="386"/>
    </row>
    <row r="78" spans="1:32" ht="12.75" customHeight="1">
      <c r="A78" s="311"/>
      <c r="B78" s="424" t="s">
        <v>140</v>
      </c>
      <c r="C78" s="425"/>
      <c r="D78" s="314"/>
      <c r="E78" s="42"/>
      <c r="F78" s="43"/>
      <c r="G78" s="42"/>
      <c r="H78" s="43"/>
      <c r="I78" s="42"/>
      <c r="J78" s="43"/>
      <c r="K78" s="42"/>
      <c r="L78" s="43"/>
      <c r="M78" s="42"/>
      <c r="N78" s="43"/>
      <c r="O78" s="42"/>
      <c r="P78" s="43"/>
      <c r="Q78" s="329"/>
      <c r="R78" s="326"/>
      <c r="S78" s="329"/>
      <c r="T78" s="326"/>
      <c r="U78" s="329"/>
      <c r="V78" s="326"/>
      <c r="W78" s="329"/>
      <c r="X78" s="326"/>
      <c r="Y78" s="329"/>
      <c r="Z78" s="326"/>
      <c r="AA78" s="329"/>
      <c r="AB78" s="326"/>
      <c r="AC78" s="174">
        <f>IF((Q78+W78+Y78+AA78)=0,"",(Q78+W78+Y78+AA78))</f>
      </c>
      <c r="AD78" s="67"/>
      <c r="AE78" s="88"/>
      <c r="AF78" s="70"/>
    </row>
    <row r="79" spans="1:32" ht="12.75">
      <c r="A79" s="312">
        <v>1</v>
      </c>
      <c r="B79" s="315"/>
      <c r="C79" s="46"/>
      <c r="D79" s="41">
        <f>C79*$D$78/100</f>
        <v>0</v>
      </c>
      <c r="E79" s="47"/>
      <c r="F79" s="48"/>
      <c r="G79" s="47"/>
      <c r="H79" s="48"/>
      <c r="I79" s="47"/>
      <c r="J79" s="48"/>
      <c r="K79" s="47"/>
      <c r="L79" s="48"/>
      <c r="M79" s="47"/>
      <c r="N79" s="48"/>
      <c r="O79" s="47"/>
      <c r="P79" s="48"/>
      <c r="Q79" s="330"/>
      <c r="R79" s="327"/>
      <c r="S79" s="330"/>
      <c r="T79" s="327"/>
      <c r="U79" s="330"/>
      <c r="V79" s="327"/>
      <c r="W79" s="330"/>
      <c r="X79" s="327"/>
      <c r="Y79" s="330"/>
      <c r="Z79" s="327"/>
      <c r="AA79" s="330"/>
      <c r="AB79" s="327"/>
      <c r="AC79" s="174">
        <f>IF((Q79+W79+Y79+AA79)=0,"",(Q79+W79+Y79+AA79))</f>
      </c>
      <c r="AD79" s="67"/>
      <c r="AE79" s="88"/>
      <c r="AF79" s="71"/>
    </row>
    <row r="80" spans="1:32" ht="12.75">
      <c r="A80" s="312"/>
      <c r="B80" s="315"/>
      <c r="C80" s="318"/>
      <c r="D80" s="315"/>
      <c r="E80" s="47"/>
      <c r="F80" s="48"/>
      <c r="G80" s="47"/>
      <c r="H80" s="48"/>
      <c r="I80" s="47"/>
      <c r="J80" s="48"/>
      <c r="K80" s="47"/>
      <c r="L80" s="48"/>
      <c r="M80" s="47"/>
      <c r="N80" s="48"/>
      <c r="O80" s="47"/>
      <c r="P80" s="48"/>
      <c r="Q80" s="330"/>
      <c r="R80" s="327"/>
      <c r="S80" s="330"/>
      <c r="T80" s="327"/>
      <c r="U80" s="330"/>
      <c r="V80" s="327"/>
      <c r="W80" s="330"/>
      <c r="X80" s="327"/>
      <c r="Y80" s="330"/>
      <c r="Z80" s="327"/>
      <c r="AA80" s="330"/>
      <c r="AB80" s="327"/>
      <c r="AC80" s="174">
        <f>IF((Q80+W80+Y80+AA80)=0,"",(Q80+W80+Y80+AA80))</f>
      </c>
      <c r="AD80" s="67"/>
      <c r="AE80" s="88"/>
      <c r="AF80" s="71"/>
    </row>
    <row r="81" spans="1:32" ht="12.75">
      <c r="A81" s="123"/>
      <c r="B81" s="426" t="s">
        <v>76</v>
      </c>
      <c r="C81" s="427"/>
      <c r="D81" s="313"/>
      <c r="E81" s="47"/>
      <c r="F81" s="48"/>
      <c r="G81" s="47"/>
      <c r="H81" s="48"/>
      <c r="I81" s="47"/>
      <c r="J81" s="48"/>
      <c r="K81" s="47"/>
      <c r="L81" s="48"/>
      <c r="M81" s="47"/>
      <c r="N81" s="48"/>
      <c r="O81" s="47"/>
      <c r="P81" s="48"/>
      <c r="Q81" s="330"/>
      <c r="R81" s="327"/>
      <c r="S81" s="330"/>
      <c r="T81" s="327"/>
      <c r="U81" s="330"/>
      <c r="V81" s="327"/>
      <c r="W81" s="330"/>
      <c r="X81" s="327"/>
      <c r="Y81" s="330"/>
      <c r="Z81" s="327"/>
      <c r="AA81" s="330"/>
      <c r="AB81" s="327"/>
      <c r="AC81" s="174">
        <f aca="true" t="shared" si="4" ref="AC81:AC87">IF((Q81+W81+Y81+AA81)=0,"",(Q81+W81+Y81+AA81))</f>
      </c>
      <c r="AD81" s="67"/>
      <c r="AE81" s="88"/>
      <c r="AF81" s="71"/>
    </row>
    <row r="82" spans="1:32" ht="12.75">
      <c r="A82" s="44">
        <v>1</v>
      </c>
      <c r="B82" s="45"/>
      <c r="C82" s="46"/>
      <c r="D82" s="41">
        <f>C82*$D$81/100</f>
        <v>0</v>
      </c>
      <c r="E82" s="47"/>
      <c r="F82" s="48"/>
      <c r="G82" s="47"/>
      <c r="H82" s="48"/>
      <c r="I82" s="47"/>
      <c r="J82" s="48"/>
      <c r="K82" s="47"/>
      <c r="L82" s="48"/>
      <c r="M82" s="47"/>
      <c r="N82" s="48"/>
      <c r="O82" s="47"/>
      <c r="P82" s="48"/>
      <c r="Q82" s="330"/>
      <c r="R82" s="327"/>
      <c r="S82" s="330"/>
      <c r="T82" s="327"/>
      <c r="U82" s="330"/>
      <c r="V82" s="327"/>
      <c r="W82" s="330"/>
      <c r="X82" s="327"/>
      <c r="Y82" s="330"/>
      <c r="Z82" s="327"/>
      <c r="AA82" s="330"/>
      <c r="AB82" s="327"/>
      <c r="AC82" s="174">
        <f t="shared" si="4"/>
      </c>
      <c r="AD82" s="67"/>
      <c r="AE82" s="88"/>
      <c r="AF82" s="71"/>
    </row>
    <row r="83" spans="1:32" ht="12.75">
      <c r="A83" s="44">
        <v>2</v>
      </c>
      <c r="B83" s="45"/>
      <c r="C83" s="46"/>
      <c r="D83" s="41">
        <f>C83*$D$81/100</f>
        <v>0</v>
      </c>
      <c r="E83" s="47"/>
      <c r="F83" s="48"/>
      <c r="G83" s="47"/>
      <c r="H83" s="48"/>
      <c r="I83" s="47"/>
      <c r="J83" s="48"/>
      <c r="K83" s="47"/>
      <c r="L83" s="48"/>
      <c r="M83" s="47"/>
      <c r="N83" s="48"/>
      <c r="O83" s="47"/>
      <c r="P83" s="48"/>
      <c r="Q83" s="330"/>
      <c r="R83" s="327"/>
      <c r="S83" s="330"/>
      <c r="T83" s="327"/>
      <c r="U83" s="330"/>
      <c r="V83" s="327"/>
      <c r="W83" s="330"/>
      <c r="X83" s="327"/>
      <c r="Y83" s="330"/>
      <c r="Z83" s="327"/>
      <c r="AA83" s="330"/>
      <c r="AB83" s="327"/>
      <c r="AC83" s="174">
        <f t="shared" si="4"/>
      </c>
      <c r="AD83" s="67"/>
      <c r="AE83" s="88"/>
      <c r="AF83" s="71"/>
    </row>
    <row r="84" spans="1:32" ht="12.75">
      <c r="A84" s="133">
        <v>3</v>
      </c>
      <c r="B84" s="134"/>
      <c r="C84" s="135"/>
      <c r="D84" s="41">
        <f>C84*$D$81/100</f>
        <v>0</v>
      </c>
      <c r="E84" s="47"/>
      <c r="F84" s="48"/>
      <c r="G84" s="47"/>
      <c r="H84" s="48"/>
      <c r="I84" s="47"/>
      <c r="J84" s="48"/>
      <c r="K84" s="47"/>
      <c r="L84" s="48"/>
      <c r="M84" s="47"/>
      <c r="N84" s="48"/>
      <c r="O84" s="47"/>
      <c r="P84" s="48"/>
      <c r="Q84" s="330"/>
      <c r="R84" s="327"/>
      <c r="S84" s="330"/>
      <c r="T84" s="327"/>
      <c r="U84" s="330"/>
      <c r="V84" s="327"/>
      <c r="W84" s="330"/>
      <c r="X84" s="327"/>
      <c r="Y84" s="330"/>
      <c r="Z84" s="327"/>
      <c r="AA84" s="330"/>
      <c r="AB84" s="327"/>
      <c r="AC84" s="174">
        <f t="shared" si="4"/>
      </c>
      <c r="AD84" s="67"/>
      <c r="AE84" s="88"/>
      <c r="AF84" s="71"/>
    </row>
    <row r="85" spans="1:32" ht="12.75">
      <c r="A85" s="123"/>
      <c r="B85" s="421" t="s">
        <v>77</v>
      </c>
      <c r="C85" s="422"/>
      <c r="D85" s="287"/>
      <c r="E85" s="47"/>
      <c r="F85" s="48"/>
      <c r="G85" s="47"/>
      <c r="H85" s="48"/>
      <c r="I85" s="47"/>
      <c r="J85" s="48"/>
      <c r="K85" s="47"/>
      <c r="L85" s="48"/>
      <c r="M85" s="47"/>
      <c r="N85" s="48"/>
      <c r="O85" s="47"/>
      <c r="P85" s="48"/>
      <c r="Q85" s="330"/>
      <c r="R85" s="327"/>
      <c r="S85" s="330"/>
      <c r="T85" s="327"/>
      <c r="U85" s="330"/>
      <c r="V85" s="327"/>
      <c r="W85" s="330"/>
      <c r="X85" s="327"/>
      <c r="Y85" s="330"/>
      <c r="Z85" s="327"/>
      <c r="AA85" s="330"/>
      <c r="AB85" s="327"/>
      <c r="AC85" s="174">
        <f t="shared" si="4"/>
      </c>
      <c r="AD85" s="67"/>
      <c r="AE85" s="88"/>
      <c r="AF85" s="71"/>
    </row>
    <row r="86" spans="1:32" ht="12.75">
      <c r="A86" s="44">
        <v>1</v>
      </c>
      <c r="B86" s="45"/>
      <c r="C86" s="46"/>
      <c r="D86" s="41">
        <f>C86*$D$85/100</f>
        <v>0</v>
      </c>
      <c r="E86" s="316"/>
      <c r="F86" s="317"/>
      <c r="G86" s="316"/>
      <c r="H86" s="317"/>
      <c r="I86" s="316"/>
      <c r="J86" s="317"/>
      <c r="K86" s="316"/>
      <c r="L86" s="317"/>
      <c r="M86" s="316"/>
      <c r="N86" s="317"/>
      <c r="O86" s="316"/>
      <c r="P86" s="317"/>
      <c r="Q86" s="330"/>
      <c r="R86" s="327"/>
      <c r="S86" s="330"/>
      <c r="T86" s="327"/>
      <c r="U86" s="330"/>
      <c r="V86" s="327"/>
      <c r="W86" s="330"/>
      <c r="X86" s="327"/>
      <c r="Y86" s="330"/>
      <c r="Z86" s="327"/>
      <c r="AA86" s="330"/>
      <c r="AB86" s="327"/>
      <c r="AC86" s="174">
        <f t="shared" si="4"/>
      </c>
      <c r="AD86" s="67"/>
      <c r="AE86" s="88"/>
      <c r="AF86" s="71"/>
    </row>
    <row r="87" spans="1:32" ht="12.75">
      <c r="A87" s="44">
        <v>2</v>
      </c>
      <c r="B87" s="45"/>
      <c r="C87" s="46"/>
      <c r="D87" s="41">
        <f>C87*$D$85/100</f>
        <v>0</v>
      </c>
      <c r="E87" s="316"/>
      <c r="F87" s="317"/>
      <c r="G87" s="316"/>
      <c r="H87" s="317"/>
      <c r="I87" s="316"/>
      <c r="J87" s="317"/>
      <c r="K87" s="316"/>
      <c r="L87" s="317"/>
      <c r="M87" s="316"/>
      <c r="N87" s="317"/>
      <c r="O87" s="316"/>
      <c r="P87" s="317"/>
      <c r="Q87" s="330"/>
      <c r="R87" s="327"/>
      <c r="S87" s="330"/>
      <c r="T87" s="327"/>
      <c r="U87" s="330"/>
      <c r="V87" s="327"/>
      <c r="W87" s="330"/>
      <c r="X87" s="327"/>
      <c r="Y87" s="330"/>
      <c r="Z87" s="327"/>
      <c r="AA87" s="330"/>
      <c r="AB87" s="327"/>
      <c r="AC87" s="174">
        <f t="shared" si="4"/>
      </c>
      <c r="AD87" s="67"/>
      <c r="AE87" s="88"/>
      <c r="AF87" s="71"/>
    </row>
    <row r="88" spans="1:32" ht="12.75">
      <c r="A88" s="44">
        <v>3</v>
      </c>
      <c r="B88" s="45"/>
      <c r="C88" s="46"/>
      <c r="D88" s="41">
        <f>C88*$D$85/100</f>
        <v>0</v>
      </c>
      <c r="E88" s="178"/>
      <c r="F88" s="179"/>
      <c r="G88" s="178"/>
      <c r="H88" s="179"/>
      <c r="I88" s="178"/>
      <c r="J88" s="179"/>
      <c r="K88" s="178"/>
      <c r="L88" s="179"/>
      <c r="M88" s="178"/>
      <c r="N88" s="179"/>
      <c r="O88" s="178"/>
      <c r="P88" s="179"/>
      <c r="Q88" s="330"/>
      <c r="R88" s="327"/>
      <c r="S88" s="330"/>
      <c r="T88" s="327"/>
      <c r="U88" s="330"/>
      <c r="V88" s="327"/>
      <c r="W88" s="330"/>
      <c r="X88" s="327"/>
      <c r="Y88" s="330"/>
      <c r="Z88" s="327"/>
      <c r="AA88" s="330"/>
      <c r="AB88" s="327"/>
      <c r="AC88" s="174">
        <f>IF((Q88+W88+Y88+AA88)=0,"",(Q88+W88+Y88+AA88))</f>
      </c>
      <c r="AD88" s="67"/>
      <c r="AE88" s="88"/>
      <c r="AF88" s="71"/>
    </row>
    <row r="89" spans="1:32" ht="12.75">
      <c r="A89" s="44">
        <v>4</v>
      </c>
      <c r="B89" s="45"/>
      <c r="C89" s="46"/>
      <c r="D89" s="41">
        <f>C89*$D$85/100</f>
        <v>0</v>
      </c>
      <c r="E89" s="178"/>
      <c r="F89" s="179"/>
      <c r="G89" s="178"/>
      <c r="H89" s="179"/>
      <c r="I89" s="178"/>
      <c r="J89" s="179"/>
      <c r="K89" s="178"/>
      <c r="L89" s="179"/>
      <c r="M89" s="178"/>
      <c r="N89" s="179"/>
      <c r="O89" s="178"/>
      <c r="P89" s="179"/>
      <c r="Q89" s="330"/>
      <c r="R89" s="327"/>
      <c r="S89" s="330"/>
      <c r="T89" s="327"/>
      <c r="U89" s="330"/>
      <c r="V89" s="327"/>
      <c r="W89" s="330"/>
      <c r="X89" s="327"/>
      <c r="Y89" s="330"/>
      <c r="Z89" s="327"/>
      <c r="AA89" s="330"/>
      <c r="AB89" s="327"/>
      <c r="AC89" s="174">
        <f>IF((Q89+W89+Y89+AA89)=0,"",(Q89+W89+Y89+AA89))</f>
      </c>
      <c r="AD89" s="67"/>
      <c r="AE89" s="88"/>
      <c r="AF89" s="71"/>
    </row>
    <row r="90" spans="1:32" ht="13.5" thickBot="1">
      <c r="A90" s="44">
        <v>5</v>
      </c>
      <c r="B90" s="45"/>
      <c r="C90" s="46"/>
      <c r="D90" s="41">
        <f>C90*$D$85/100</f>
        <v>0</v>
      </c>
      <c r="E90" s="178"/>
      <c r="F90" s="179"/>
      <c r="G90" s="178"/>
      <c r="H90" s="179"/>
      <c r="I90" s="178"/>
      <c r="J90" s="179"/>
      <c r="K90" s="178"/>
      <c r="L90" s="179"/>
      <c r="M90" s="178"/>
      <c r="N90" s="179"/>
      <c r="O90" s="178"/>
      <c r="P90" s="179"/>
      <c r="Q90" s="330"/>
      <c r="R90" s="327"/>
      <c r="S90" s="330"/>
      <c r="T90" s="327"/>
      <c r="U90" s="330"/>
      <c r="V90" s="327"/>
      <c r="W90" s="330"/>
      <c r="X90" s="328"/>
      <c r="Y90" s="331"/>
      <c r="Z90" s="328"/>
      <c r="AA90" s="331"/>
      <c r="AB90" s="328"/>
      <c r="AC90" s="332">
        <f>IF((Q90+W90+Y90+AA90)=0,"",(Q90+W90+Y90+AA90))</f>
      </c>
      <c r="AD90" s="333"/>
      <c r="AE90" s="334"/>
      <c r="AF90" s="335"/>
    </row>
    <row r="91" spans="1:24" ht="12.75">
      <c r="A91" s="97"/>
      <c r="B91" s="56" t="s">
        <v>5</v>
      </c>
      <c r="C91" s="57">
        <f>SUM(C78:C90)</f>
        <v>0</v>
      </c>
      <c r="D91" s="286">
        <f>SUM(D78:D90)-D78-D81-D85</f>
        <v>0</v>
      </c>
      <c r="E91" s="102">
        <f>SUM(E78:E90)</f>
        <v>0</v>
      </c>
      <c r="F91" s="103"/>
      <c r="G91" s="102">
        <f>SUM(G78:G90)</f>
        <v>0</v>
      </c>
      <c r="H91" s="103"/>
      <c r="I91" s="102">
        <f>SUM(I78:I90)</f>
        <v>0</v>
      </c>
      <c r="J91" s="103"/>
      <c r="K91" s="102">
        <f>SUM(K78:K90)</f>
        <v>0</v>
      </c>
      <c r="L91" s="103"/>
      <c r="M91" s="102">
        <f>SUM(M78:M90)</f>
        <v>0</v>
      </c>
      <c r="N91" s="103"/>
      <c r="O91" s="102">
        <f>SUM(O78:O90)</f>
        <v>0</v>
      </c>
      <c r="P91" s="336"/>
      <c r="Q91" s="343"/>
      <c r="R91" s="55"/>
      <c r="S91" s="55"/>
      <c r="T91" s="55"/>
      <c r="U91" s="55"/>
      <c r="V91" s="55"/>
      <c r="W91" s="342"/>
      <c r="X91" s="113"/>
    </row>
    <row r="92" spans="1:24" ht="13.5" thickBot="1">
      <c r="A92" s="98"/>
      <c r="B92" s="99" t="s">
        <v>60</v>
      </c>
      <c r="C92" s="100"/>
      <c r="D92" s="101"/>
      <c r="E92" s="104">
        <f>C91+E91</f>
        <v>0</v>
      </c>
      <c r="F92" s="105"/>
      <c r="G92" s="104">
        <f>E92+G91</f>
        <v>0</v>
      </c>
      <c r="H92" s="105"/>
      <c r="I92" s="104">
        <f>G91+I91</f>
        <v>0</v>
      </c>
      <c r="J92" s="105"/>
      <c r="K92" s="104">
        <f>I92+K91</f>
        <v>0</v>
      </c>
      <c r="L92" s="105"/>
      <c r="M92" s="104">
        <f>G92+M91</f>
        <v>0</v>
      </c>
      <c r="N92" s="105"/>
      <c r="O92" s="104">
        <f>M92+O91</f>
        <v>0</v>
      </c>
      <c r="P92" s="337"/>
      <c r="Q92" s="344"/>
      <c r="R92" s="92"/>
      <c r="S92" s="92"/>
      <c r="T92" s="92"/>
      <c r="U92" s="92"/>
      <c r="V92" s="92"/>
      <c r="W92" s="130"/>
      <c r="X92" s="114"/>
    </row>
    <row r="94" ht="13.5" customHeight="1"/>
    <row r="95" spans="1:24" ht="12.75" customHeight="1" hidden="1">
      <c r="A95" s="92"/>
      <c r="B95" s="93"/>
      <c r="C95" s="94"/>
      <c r="D95" s="95"/>
      <c r="E95" s="116"/>
      <c r="F95" s="117"/>
      <c r="G95" s="116"/>
      <c r="H95" s="117"/>
      <c r="I95" s="117"/>
      <c r="J95" s="117"/>
      <c r="K95" s="117"/>
      <c r="L95" s="117"/>
      <c r="M95" s="116"/>
      <c r="N95" s="117"/>
      <c r="O95" s="116"/>
      <c r="P95" s="92"/>
      <c r="Q95" s="96"/>
      <c r="R95" s="92"/>
      <c r="S95" s="92"/>
      <c r="T95" s="92"/>
      <c r="U95" s="92"/>
      <c r="V95" s="92"/>
      <c r="W95" s="130"/>
      <c r="X95" s="114"/>
    </row>
    <row r="96" spans="1:14" ht="13.5" customHeight="1" hidden="1" thickBot="1">
      <c r="A96" s="4" t="s">
        <v>50</v>
      </c>
      <c r="B96" s="3" t="s">
        <v>81</v>
      </c>
      <c r="F96" s="64"/>
      <c r="M96" s="64"/>
      <c r="N96" s="64"/>
    </row>
    <row r="97" spans="1:23" ht="14.25" customHeight="1" hidden="1">
      <c r="A97" s="4"/>
      <c r="B97" s="3" t="s">
        <v>82</v>
      </c>
      <c r="F97" s="64"/>
      <c r="M97" s="64"/>
      <c r="N97" s="64"/>
      <c r="P97" s="181" t="s">
        <v>66</v>
      </c>
      <c r="Q97" s="7"/>
      <c r="R97" s="7"/>
      <c r="S97" s="7"/>
      <c r="T97" s="7"/>
      <c r="U97" s="7"/>
      <c r="V97" s="7"/>
      <c r="W97" s="7"/>
    </row>
    <row r="98" spans="1:16" ht="12.75" customHeight="1" hidden="1">
      <c r="A98" s="4"/>
      <c r="B98" s="180"/>
      <c r="C98" s="180"/>
      <c r="D98" s="5"/>
      <c r="P98" s="5"/>
    </row>
    <row r="99" spans="1:16" ht="13.5" customHeight="1" hidden="1" thickBot="1">
      <c r="A99" s="4"/>
      <c r="P99" s="5"/>
    </row>
    <row r="100" spans="1:24" ht="13.5" customHeight="1" hidden="1" thickBot="1">
      <c r="A100" s="8"/>
      <c r="C100" s="63"/>
      <c r="E100" s="77"/>
      <c r="F100" s="84"/>
      <c r="G100" s="84"/>
      <c r="H100" s="84"/>
      <c r="I100" s="84"/>
      <c r="J100" s="84"/>
      <c r="K100" s="84"/>
      <c r="L100" s="84"/>
      <c r="M100" s="91" t="s">
        <v>59</v>
      </c>
      <c r="N100" s="84"/>
      <c r="O100" s="84"/>
      <c r="P100" s="78"/>
      <c r="Q100" s="63"/>
      <c r="R100" s="63"/>
      <c r="S100" s="63"/>
      <c r="T100" s="63"/>
      <c r="U100" s="63"/>
      <c r="V100" s="63"/>
      <c r="W100" s="63"/>
      <c r="X100" s="63"/>
    </row>
    <row r="101" spans="1:24" ht="13.5" customHeight="1" hidden="1" thickBot="1">
      <c r="A101" s="8"/>
      <c r="C101" s="63"/>
      <c r="E101" s="411">
        <v>2013</v>
      </c>
      <c r="F101" s="423"/>
      <c r="G101" s="411">
        <v>2014</v>
      </c>
      <c r="H101" s="423"/>
      <c r="I101" s="352"/>
      <c r="J101" s="352"/>
      <c r="K101" s="352"/>
      <c r="L101" s="352"/>
      <c r="M101" s="411">
        <v>2015</v>
      </c>
      <c r="N101" s="423"/>
      <c r="O101" s="411">
        <v>2016</v>
      </c>
      <c r="P101" s="423"/>
      <c r="Q101" s="63"/>
      <c r="R101" s="63"/>
      <c r="S101" s="63"/>
      <c r="T101" s="63"/>
      <c r="U101" s="63"/>
      <c r="V101" s="63"/>
      <c r="W101" s="63"/>
      <c r="X101" s="63"/>
    </row>
    <row r="102" spans="1:24" ht="39.75" customHeight="1" hidden="1">
      <c r="A102" s="23" t="s">
        <v>4</v>
      </c>
      <c r="B102" s="24" t="s">
        <v>63</v>
      </c>
      <c r="C102" s="24" t="s">
        <v>90</v>
      </c>
      <c r="D102" s="29" t="s">
        <v>78</v>
      </c>
      <c r="E102" s="32" t="s">
        <v>54</v>
      </c>
      <c r="F102" s="33" t="s">
        <v>58</v>
      </c>
      <c r="G102" s="32" t="s">
        <v>54</v>
      </c>
      <c r="H102" s="33" t="s">
        <v>58</v>
      </c>
      <c r="I102" s="353"/>
      <c r="J102" s="353"/>
      <c r="K102" s="353"/>
      <c r="L102" s="353"/>
      <c r="M102" s="32" t="s">
        <v>54</v>
      </c>
      <c r="N102" s="33" t="s">
        <v>58</v>
      </c>
      <c r="O102" s="32" t="s">
        <v>54</v>
      </c>
      <c r="P102" s="33" t="s">
        <v>58</v>
      </c>
      <c r="Q102" s="430" t="s">
        <v>91</v>
      </c>
      <c r="R102" s="431"/>
      <c r="S102" s="351"/>
      <c r="T102" s="351"/>
      <c r="U102" s="351"/>
      <c r="V102" s="351"/>
      <c r="W102" s="428" t="s">
        <v>64</v>
      </c>
      <c r="X102" s="429"/>
    </row>
    <row r="103" spans="1:24" ht="13.5" customHeight="1" hidden="1" thickBot="1">
      <c r="A103" s="25"/>
      <c r="B103" s="26"/>
      <c r="C103" s="26" t="s">
        <v>75</v>
      </c>
      <c r="D103" s="27"/>
      <c r="E103" s="34" t="s">
        <v>32</v>
      </c>
      <c r="F103" s="35" t="s">
        <v>33</v>
      </c>
      <c r="G103" s="34" t="s">
        <v>32</v>
      </c>
      <c r="H103" s="35" t="s">
        <v>33</v>
      </c>
      <c r="I103" s="354"/>
      <c r="J103" s="354"/>
      <c r="K103" s="354"/>
      <c r="L103" s="354"/>
      <c r="M103" s="34" t="s">
        <v>32</v>
      </c>
      <c r="N103" s="35" t="s">
        <v>33</v>
      </c>
      <c r="O103" s="34" t="s">
        <v>32</v>
      </c>
      <c r="P103" s="192" t="s">
        <v>33</v>
      </c>
      <c r="Q103" s="199">
        <v>41274</v>
      </c>
      <c r="R103" s="200">
        <v>42735</v>
      </c>
      <c r="S103" s="365"/>
      <c r="T103" s="365"/>
      <c r="U103" s="365"/>
      <c r="V103" s="365"/>
      <c r="W103" s="182"/>
      <c r="X103" s="183"/>
    </row>
    <row r="104" spans="1:24" ht="12.75" customHeight="1" hidden="1">
      <c r="A104" s="118"/>
      <c r="B104" s="120" t="s">
        <v>62</v>
      </c>
      <c r="C104" s="184"/>
      <c r="D104" s="108"/>
      <c r="E104" s="42"/>
      <c r="F104" s="43"/>
      <c r="G104" s="42"/>
      <c r="H104" s="43"/>
      <c r="I104" s="359"/>
      <c r="J104" s="359"/>
      <c r="K104" s="359"/>
      <c r="L104" s="359"/>
      <c r="M104" s="42"/>
      <c r="N104" s="43"/>
      <c r="O104" s="42"/>
      <c r="P104" s="193"/>
      <c r="Q104" s="197"/>
      <c r="R104" s="198"/>
      <c r="S104" s="366"/>
      <c r="T104" s="366"/>
      <c r="U104" s="366"/>
      <c r="V104" s="366"/>
      <c r="W104" s="185"/>
      <c r="X104" s="186"/>
    </row>
    <row r="105" spans="1:24" ht="12.75" customHeight="1" hidden="1">
      <c r="A105" s="123">
        <v>1</v>
      </c>
      <c r="B105" s="124" t="s">
        <v>14</v>
      </c>
      <c r="C105" s="187"/>
      <c r="D105" s="287"/>
      <c r="E105" s="47"/>
      <c r="F105" s="48"/>
      <c r="G105" s="47"/>
      <c r="H105" s="48"/>
      <c r="I105" s="208"/>
      <c r="J105" s="208"/>
      <c r="K105" s="208"/>
      <c r="L105" s="208"/>
      <c r="M105" s="47"/>
      <c r="N105" s="48"/>
      <c r="O105" s="47"/>
      <c r="P105" s="194"/>
      <c r="Q105" s="196">
        <f>C105*D105/100</f>
        <v>0</v>
      </c>
      <c r="R105" s="195">
        <f>(C105+E105+G105+M105+O105)*D105/100</f>
        <v>0</v>
      </c>
      <c r="S105" s="367"/>
      <c r="T105" s="367"/>
      <c r="U105" s="367"/>
      <c r="V105" s="367"/>
      <c r="W105" s="188"/>
      <c r="X105" s="189"/>
    </row>
    <row r="106" spans="1:24" ht="12.75" customHeight="1" hidden="1">
      <c r="A106" s="121">
        <v>2</v>
      </c>
      <c r="B106" s="122" t="s">
        <v>83</v>
      </c>
      <c r="C106" s="125"/>
      <c r="D106" s="287"/>
      <c r="E106" s="47"/>
      <c r="F106" s="48"/>
      <c r="G106" s="47"/>
      <c r="H106" s="48"/>
      <c r="I106" s="208"/>
      <c r="J106" s="208"/>
      <c r="K106" s="208"/>
      <c r="L106" s="208"/>
      <c r="M106" s="47"/>
      <c r="N106" s="48"/>
      <c r="O106" s="47"/>
      <c r="P106" s="194"/>
      <c r="Q106" s="196">
        <f aca="true" t="shared" si="5" ref="Q106:Q120">C106*D106/100</f>
        <v>0</v>
      </c>
      <c r="R106" s="195">
        <f aca="true" t="shared" si="6" ref="R106:R120">(C106+E106+G106+M106+O106)*D106/100</f>
        <v>0</v>
      </c>
      <c r="S106" s="367"/>
      <c r="T106" s="367"/>
      <c r="U106" s="367"/>
      <c r="V106" s="367"/>
      <c r="W106" s="188"/>
      <c r="X106" s="189"/>
    </row>
    <row r="107" spans="1:24" ht="12.75" customHeight="1" hidden="1">
      <c r="A107" s="44">
        <v>3</v>
      </c>
      <c r="B107" s="45" t="s">
        <v>16</v>
      </c>
      <c r="C107" s="126">
        <v>100</v>
      </c>
      <c r="D107" s="287">
        <v>63000</v>
      </c>
      <c r="E107" s="47"/>
      <c r="F107" s="48"/>
      <c r="G107" s="47"/>
      <c r="H107" s="48"/>
      <c r="I107" s="208"/>
      <c r="J107" s="208"/>
      <c r="K107" s="208"/>
      <c r="L107" s="208"/>
      <c r="M107" s="47">
        <v>-25</v>
      </c>
      <c r="N107" s="48">
        <v>42005</v>
      </c>
      <c r="O107" s="47"/>
      <c r="P107" s="194"/>
      <c r="Q107" s="196">
        <f t="shared" si="5"/>
        <v>63000</v>
      </c>
      <c r="R107" s="195">
        <f t="shared" si="6"/>
        <v>47250</v>
      </c>
      <c r="S107" s="367"/>
      <c r="T107" s="367"/>
      <c r="U107" s="367"/>
      <c r="V107" s="367"/>
      <c r="W107" s="188"/>
      <c r="X107" s="189"/>
    </row>
    <row r="108" spans="1:24" ht="12.75" customHeight="1" hidden="1">
      <c r="A108" s="44">
        <v>4</v>
      </c>
      <c r="B108" s="45" t="s">
        <v>17</v>
      </c>
      <c r="C108" s="126">
        <v>275</v>
      </c>
      <c r="D108" s="287">
        <v>59800</v>
      </c>
      <c r="E108" s="47"/>
      <c r="F108" s="48"/>
      <c r="G108" s="47"/>
      <c r="H108" s="48"/>
      <c r="I108" s="208"/>
      <c r="J108" s="208"/>
      <c r="K108" s="208"/>
      <c r="L108" s="208"/>
      <c r="M108" s="47"/>
      <c r="N108" s="48"/>
      <c r="O108" s="47"/>
      <c r="P108" s="194"/>
      <c r="Q108" s="196">
        <f t="shared" si="5"/>
        <v>164450</v>
      </c>
      <c r="R108" s="195">
        <f t="shared" si="6"/>
        <v>164450</v>
      </c>
      <c r="S108" s="367"/>
      <c r="T108" s="367"/>
      <c r="U108" s="367"/>
      <c r="V108" s="367"/>
      <c r="W108" s="188"/>
      <c r="X108" s="189"/>
    </row>
    <row r="109" spans="1:24" ht="12.75" customHeight="1" hidden="1">
      <c r="A109" s="44">
        <v>5</v>
      </c>
      <c r="B109" s="45" t="s">
        <v>18</v>
      </c>
      <c r="C109" s="126"/>
      <c r="D109" s="287"/>
      <c r="E109" s="47"/>
      <c r="F109" s="48"/>
      <c r="G109" s="47"/>
      <c r="H109" s="48"/>
      <c r="I109" s="208"/>
      <c r="J109" s="208"/>
      <c r="K109" s="208"/>
      <c r="L109" s="208"/>
      <c r="M109" s="47"/>
      <c r="N109" s="48"/>
      <c r="O109" s="47"/>
      <c r="P109" s="194"/>
      <c r="Q109" s="196">
        <f t="shared" si="5"/>
        <v>0</v>
      </c>
      <c r="R109" s="195">
        <f t="shared" si="6"/>
        <v>0</v>
      </c>
      <c r="S109" s="367"/>
      <c r="T109" s="367"/>
      <c r="U109" s="367"/>
      <c r="V109" s="367"/>
      <c r="W109" s="188"/>
      <c r="X109" s="189"/>
    </row>
    <row r="110" spans="1:24" ht="12.75" customHeight="1" hidden="1">
      <c r="A110" s="44">
        <v>6</v>
      </c>
      <c r="B110" s="45" t="s">
        <v>19</v>
      </c>
      <c r="C110" s="126"/>
      <c r="D110" s="287"/>
      <c r="E110" s="47"/>
      <c r="F110" s="48"/>
      <c r="G110" s="47"/>
      <c r="H110" s="48"/>
      <c r="I110" s="208"/>
      <c r="J110" s="208"/>
      <c r="K110" s="208"/>
      <c r="L110" s="208"/>
      <c r="M110" s="47"/>
      <c r="N110" s="48"/>
      <c r="O110" s="47"/>
      <c r="P110" s="194"/>
      <c r="Q110" s="196">
        <f t="shared" si="5"/>
        <v>0</v>
      </c>
      <c r="R110" s="195">
        <f t="shared" si="6"/>
        <v>0</v>
      </c>
      <c r="S110" s="367"/>
      <c r="T110" s="367"/>
      <c r="U110" s="367"/>
      <c r="V110" s="367"/>
      <c r="W110" s="188"/>
      <c r="X110" s="189"/>
    </row>
    <row r="111" spans="1:24" ht="12.75" customHeight="1" hidden="1">
      <c r="A111" s="44">
        <v>7</v>
      </c>
      <c r="B111" s="45" t="s">
        <v>84</v>
      </c>
      <c r="C111" s="126"/>
      <c r="D111" s="287"/>
      <c r="E111" s="47"/>
      <c r="F111" s="48"/>
      <c r="G111" s="47"/>
      <c r="H111" s="48"/>
      <c r="I111" s="208"/>
      <c r="J111" s="208"/>
      <c r="K111" s="208"/>
      <c r="L111" s="208"/>
      <c r="M111" s="47"/>
      <c r="N111" s="48"/>
      <c r="O111" s="47"/>
      <c r="P111" s="194"/>
      <c r="Q111" s="196">
        <f t="shared" si="5"/>
        <v>0</v>
      </c>
      <c r="R111" s="195">
        <f t="shared" si="6"/>
        <v>0</v>
      </c>
      <c r="S111" s="367"/>
      <c r="T111" s="367"/>
      <c r="U111" s="367"/>
      <c r="V111" s="367"/>
      <c r="W111" s="188"/>
      <c r="X111" s="189"/>
    </row>
    <row r="112" spans="1:24" ht="12.75" customHeight="1" hidden="1">
      <c r="A112" s="44">
        <v>8</v>
      </c>
      <c r="B112" s="45" t="s">
        <v>85</v>
      </c>
      <c r="C112" s="126"/>
      <c r="D112" s="287"/>
      <c r="E112" s="47"/>
      <c r="F112" s="48"/>
      <c r="G112" s="47"/>
      <c r="H112" s="48"/>
      <c r="I112" s="208"/>
      <c r="J112" s="208"/>
      <c r="K112" s="208"/>
      <c r="L112" s="208"/>
      <c r="M112" s="47"/>
      <c r="N112" s="48"/>
      <c r="O112" s="47"/>
      <c r="P112" s="194"/>
      <c r="Q112" s="196">
        <f t="shared" si="5"/>
        <v>0</v>
      </c>
      <c r="R112" s="195">
        <f t="shared" si="6"/>
        <v>0</v>
      </c>
      <c r="S112" s="367"/>
      <c r="T112" s="367"/>
      <c r="U112" s="367"/>
      <c r="V112" s="367"/>
      <c r="W112" s="188"/>
      <c r="X112" s="189"/>
    </row>
    <row r="113" spans="1:24" ht="12.75" customHeight="1" hidden="1">
      <c r="A113" s="44">
        <v>9</v>
      </c>
      <c r="B113" s="45" t="s">
        <v>86</v>
      </c>
      <c r="C113" s="126"/>
      <c r="D113" s="287"/>
      <c r="E113" s="47"/>
      <c r="F113" s="48"/>
      <c r="G113" s="47"/>
      <c r="H113" s="48"/>
      <c r="I113" s="208"/>
      <c r="J113" s="208"/>
      <c r="K113" s="208"/>
      <c r="L113" s="208"/>
      <c r="M113" s="47"/>
      <c r="N113" s="48"/>
      <c r="O113" s="47"/>
      <c r="P113" s="194"/>
      <c r="Q113" s="196">
        <f t="shared" si="5"/>
        <v>0</v>
      </c>
      <c r="R113" s="195">
        <f t="shared" si="6"/>
        <v>0</v>
      </c>
      <c r="S113" s="367"/>
      <c r="T113" s="367"/>
      <c r="U113" s="367"/>
      <c r="V113" s="367"/>
      <c r="W113" s="188"/>
      <c r="X113" s="189"/>
    </row>
    <row r="114" spans="1:24" ht="12.75" customHeight="1" hidden="1">
      <c r="A114" s="44">
        <v>10</v>
      </c>
      <c r="B114" s="45" t="s">
        <v>87</v>
      </c>
      <c r="C114" s="126">
        <v>200</v>
      </c>
      <c r="D114" s="287">
        <v>54100</v>
      </c>
      <c r="E114" s="47"/>
      <c r="F114" s="48"/>
      <c r="G114" s="47"/>
      <c r="H114" s="48"/>
      <c r="I114" s="208"/>
      <c r="J114" s="208"/>
      <c r="K114" s="208"/>
      <c r="L114" s="208"/>
      <c r="M114" s="47"/>
      <c r="N114" s="48"/>
      <c r="O114" s="47"/>
      <c r="P114" s="208"/>
      <c r="Q114" s="196">
        <f t="shared" si="5"/>
        <v>108200</v>
      </c>
      <c r="R114" s="195">
        <f t="shared" si="6"/>
        <v>108200</v>
      </c>
      <c r="S114" s="367"/>
      <c r="T114" s="367"/>
      <c r="U114" s="367"/>
      <c r="V114" s="367"/>
      <c r="W114" s="188"/>
      <c r="X114" s="189"/>
    </row>
    <row r="115" spans="1:24" ht="12.75" customHeight="1" hidden="1">
      <c r="A115" s="44">
        <v>11</v>
      </c>
      <c r="B115" s="45" t="s">
        <v>88</v>
      </c>
      <c r="C115" s="46"/>
      <c r="D115" s="287"/>
      <c r="E115" s="211"/>
      <c r="F115" s="48"/>
      <c r="G115" s="214"/>
      <c r="H115" s="48"/>
      <c r="I115" s="208"/>
      <c r="J115" s="208"/>
      <c r="K115" s="208"/>
      <c r="L115" s="208"/>
      <c r="M115" s="47"/>
      <c r="N115" s="48"/>
      <c r="O115" s="47"/>
      <c r="P115" s="208"/>
      <c r="Q115" s="196">
        <f t="shared" si="5"/>
        <v>0</v>
      </c>
      <c r="R115" s="195">
        <f t="shared" si="6"/>
        <v>0</v>
      </c>
      <c r="S115" s="367"/>
      <c r="T115" s="367"/>
      <c r="U115" s="367"/>
      <c r="V115" s="367"/>
      <c r="W115" s="188"/>
      <c r="X115" s="189"/>
    </row>
    <row r="116" spans="1:24" ht="12.75" customHeight="1" hidden="1">
      <c r="A116" s="44"/>
      <c r="B116" s="127"/>
      <c r="C116" s="46"/>
      <c r="D116" s="41"/>
      <c r="E116" s="212"/>
      <c r="F116" s="215"/>
      <c r="G116" s="201"/>
      <c r="H116" s="202"/>
      <c r="I116" s="360"/>
      <c r="J116" s="360"/>
      <c r="K116" s="360"/>
      <c r="L116" s="360"/>
      <c r="M116" s="206"/>
      <c r="N116" s="203"/>
      <c r="O116" s="210"/>
      <c r="P116" s="209"/>
      <c r="Q116" s="294"/>
      <c r="R116" s="295"/>
      <c r="S116" s="368"/>
      <c r="T116" s="368"/>
      <c r="U116" s="368"/>
      <c r="V116" s="368"/>
      <c r="W116" s="188"/>
      <c r="X116" s="189"/>
    </row>
    <row r="117" spans="1:24" ht="12.75" customHeight="1" hidden="1">
      <c r="A117" s="44"/>
      <c r="B117" s="119" t="s">
        <v>89</v>
      </c>
      <c r="C117" s="46"/>
      <c r="D117" s="41"/>
      <c r="E117" s="213"/>
      <c r="F117" s="215"/>
      <c r="G117" s="201"/>
      <c r="H117" s="204"/>
      <c r="I117" s="361"/>
      <c r="J117" s="361"/>
      <c r="K117" s="361"/>
      <c r="L117" s="361"/>
      <c r="M117" s="207"/>
      <c r="N117" s="205"/>
      <c r="O117" s="210">
        <f>IF(A117&gt;0,#REF!*$E$8/100,"")</f>
      </c>
      <c r="P117" s="209"/>
      <c r="Q117" s="294"/>
      <c r="R117" s="295"/>
      <c r="S117" s="368"/>
      <c r="T117" s="368"/>
      <c r="U117" s="368"/>
      <c r="V117" s="368"/>
      <c r="W117" s="188"/>
      <c r="X117" s="189"/>
    </row>
    <row r="118" spans="1:24" ht="12.75" customHeight="1" hidden="1">
      <c r="A118" s="44"/>
      <c r="B118" s="45"/>
      <c r="C118" s="46"/>
      <c r="D118" s="287">
        <v>238263</v>
      </c>
      <c r="E118" s="217"/>
      <c r="F118" s="218"/>
      <c r="G118" s="217">
        <v>20562</v>
      </c>
      <c r="H118" s="219"/>
      <c r="I118" s="362"/>
      <c r="J118" s="362"/>
      <c r="K118" s="362"/>
      <c r="L118" s="362"/>
      <c r="M118" s="217"/>
      <c r="N118" s="218"/>
      <c r="O118" s="217">
        <v>-58712</v>
      </c>
      <c r="P118" s="218"/>
      <c r="Q118" s="196">
        <f>D118</f>
        <v>238263</v>
      </c>
      <c r="R118" s="220">
        <f>D118+E118+G118+M118+O118</f>
        <v>200113</v>
      </c>
      <c r="S118" s="369"/>
      <c r="T118" s="369"/>
      <c r="U118" s="369"/>
      <c r="V118" s="369"/>
      <c r="W118" s="188"/>
      <c r="X118" s="189"/>
    </row>
    <row r="119" spans="1:24" ht="12.75" customHeight="1" hidden="1">
      <c r="A119" s="133"/>
      <c r="B119" s="134"/>
      <c r="C119" s="135"/>
      <c r="D119" s="287"/>
      <c r="E119" s="217"/>
      <c r="F119" s="218"/>
      <c r="G119" s="217"/>
      <c r="H119" s="221"/>
      <c r="I119" s="363"/>
      <c r="J119" s="363"/>
      <c r="K119" s="363"/>
      <c r="L119" s="363"/>
      <c r="M119" s="217"/>
      <c r="N119" s="218"/>
      <c r="O119" s="217"/>
      <c r="P119" s="218"/>
      <c r="Q119" s="196">
        <f t="shared" si="5"/>
        <v>0</v>
      </c>
      <c r="R119" s="220">
        <f t="shared" si="6"/>
        <v>0</v>
      </c>
      <c r="S119" s="369"/>
      <c r="T119" s="369"/>
      <c r="U119" s="369"/>
      <c r="V119" s="369"/>
      <c r="W119" s="188"/>
      <c r="X119" s="189"/>
    </row>
    <row r="120" spans="1:24" ht="13.5" customHeight="1" hidden="1" thickBot="1">
      <c r="A120" s="52"/>
      <c r="B120" s="128"/>
      <c r="C120" s="129"/>
      <c r="D120" s="288"/>
      <c r="E120" s="222"/>
      <c r="F120" s="223"/>
      <c r="G120" s="222"/>
      <c r="H120" s="224"/>
      <c r="I120" s="364"/>
      <c r="J120" s="364"/>
      <c r="K120" s="364"/>
      <c r="L120" s="364"/>
      <c r="M120" s="222"/>
      <c r="N120" s="223"/>
      <c r="O120" s="222"/>
      <c r="P120" s="223"/>
      <c r="Q120" s="216">
        <f t="shared" si="5"/>
        <v>0</v>
      </c>
      <c r="R120" s="225">
        <f t="shared" si="6"/>
        <v>0</v>
      </c>
      <c r="S120" s="370"/>
      <c r="T120" s="370"/>
      <c r="U120" s="370"/>
      <c r="V120" s="370"/>
      <c r="W120" s="190"/>
      <c r="X120" s="191"/>
    </row>
    <row r="121" spans="1:24" ht="18.75" customHeight="1" hidden="1">
      <c r="A121" s="92"/>
      <c r="B121" s="96"/>
      <c r="C121" s="138"/>
      <c r="D121" s="139"/>
      <c r="E121" s="140"/>
      <c r="F121" s="141"/>
      <c r="G121" s="142"/>
      <c r="H121" s="143"/>
      <c r="I121" s="143"/>
      <c r="J121" s="143"/>
      <c r="K121" s="143"/>
      <c r="L121" s="143"/>
      <c r="N121" s="144"/>
      <c r="O121" s="145"/>
      <c r="P121" s="226" t="s">
        <v>92</v>
      </c>
      <c r="Q121" s="228">
        <f>SUM(Q105:Q120)</f>
        <v>573913</v>
      </c>
      <c r="R121" s="228">
        <f>SUM(R105:R120)</f>
        <v>520013</v>
      </c>
      <c r="S121" s="228"/>
      <c r="T121" s="228"/>
      <c r="U121" s="228"/>
      <c r="V121" s="228"/>
      <c r="W121" s="146"/>
      <c r="X121" s="227">
        <f>R121-Q121</f>
        <v>-53900</v>
      </c>
    </row>
    <row r="123" spans="1:24" ht="14.25">
      <c r="A123" s="5"/>
      <c r="B123" s="338" t="s">
        <v>36</v>
      </c>
      <c r="C123" s="137" t="s">
        <v>138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81"/>
    </row>
    <row r="124" spans="1:24" ht="12.75">
      <c r="A124" s="5"/>
      <c r="B124" s="338"/>
      <c r="C124" s="137" t="s">
        <v>139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81"/>
    </row>
    <row r="125" spans="1:24" ht="14.25">
      <c r="A125" s="5"/>
      <c r="B125" s="338" t="s">
        <v>37</v>
      </c>
      <c r="C125" s="137" t="s">
        <v>35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81"/>
    </row>
    <row r="126" spans="1:24" ht="14.25">
      <c r="A126" s="5"/>
      <c r="B126" s="338" t="s">
        <v>38</v>
      </c>
      <c r="C126" s="137" t="s">
        <v>80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81"/>
    </row>
    <row r="127" spans="1:24" ht="12.75">
      <c r="A127" s="5"/>
      <c r="B127" s="338"/>
      <c r="C127" s="137" t="s">
        <v>79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81"/>
    </row>
    <row r="128" spans="1:24" ht="14.25">
      <c r="A128" s="5"/>
      <c r="B128" s="338" t="s">
        <v>141</v>
      </c>
      <c r="C128" s="137" t="s">
        <v>142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81"/>
    </row>
    <row r="129" spans="1:24" ht="14.25">
      <c r="A129" s="5"/>
      <c r="B129" s="59" t="s">
        <v>120</v>
      </c>
      <c r="C129" s="60" t="s">
        <v>154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81"/>
    </row>
    <row r="130" spans="1:24" ht="12.75">
      <c r="A130" s="5"/>
      <c r="B130" s="59"/>
      <c r="C130" s="60" t="s">
        <v>149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81"/>
    </row>
    <row r="131" spans="2:3" ht="14.25">
      <c r="B131" s="59" t="s">
        <v>145</v>
      </c>
      <c r="C131" s="347" t="s">
        <v>153</v>
      </c>
    </row>
    <row r="143" ht="24.75" customHeight="1"/>
    <row r="144" ht="24.75" customHeight="1"/>
    <row r="145" ht="24.75" customHeight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</sheetData>
  <sheetProtection/>
  <mergeCells count="35">
    <mergeCell ref="W102:X102"/>
    <mergeCell ref="Q102:R102"/>
    <mergeCell ref="M11:N11"/>
    <mergeCell ref="O11:P11"/>
    <mergeCell ref="O101:P101"/>
    <mergeCell ref="E11:F11"/>
    <mergeCell ref="G11:H11"/>
    <mergeCell ref="I11:J11"/>
    <mergeCell ref="K11:L11"/>
    <mergeCell ref="Y75:Z75"/>
    <mergeCell ref="B81:C81"/>
    <mergeCell ref="E75:F75"/>
    <mergeCell ref="G75:H75"/>
    <mergeCell ref="M75:N75"/>
    <mergeCell ref="O75:P75"/>
    <mergeCell ref="B85:C85"/>
    <mergeCell ref="E101:F101"/>
    <mergeCell ref="G101:H101"/>
    <mergeCell ref="M101:N101"/>
    <mergeCell ref="AA75:AB75"/>
    <mergeCell ref="B78:C78"/>
    <mergeCell ref="I75:J75"/>
    <mergeCell ref="K75:L75"/>
    <mergeCell ref="S75:T75"/>
    <mergeCell ref="U75:V75"/>
    <mergeCell ref="AC10:AE11"/>
    <mergeCell ref="Q11:R11"/>
    <mergeCell ref="W11:X11"/>
    <mergeCell ref="Y11:Z11"/>
    <mergeCell ref="AA11:AB11"/>
    <mergeCell ref="AC74:AE75"/>
    <mergeCell ref="Q75:R75"/>
    <mergeCell ref="W75:X75"/>
    <mergeCell ref="S11:T11"/>
    <mergeCell ref="U11:V11"/>
  </mergeCells>
  <printOptions horizontalCentered="1" verticalCentered="1"/>
  <pageMargins left="0.1968503937007874" right="0.1968503937007874" top="0.7480314960629921" bottom="0.2362204724409449" header="0.1968503937007874" footer="0.2755905511811024"/>
  <pageSetup horizontalDpi="300" verticalDpi="300" orientation="landscape" paperSize="9" scale="68" r:id="rId1"/>
  <headerFooter alignWithMargins="0">
    <oddHeader xml:space="preserve">&amp;CStellenrahmenplan; hier: Mitarbeiterstellen&amp;R Seite &amp;P von &amp;N </oddHead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62"/>
  <sheetViews>
    <sheetView showGridLines="0" zoomScalePageLayoutView="0" workbookViewId="0" topLeftCell="A1">
      <selection activeCell="E5" sqref="E5"/>
    </sheetView>
  </sheetViews>
  <sheetFormatPr defaultColWidth="11.421875" defaultRowHeight="12.75" outlineLevelRow="2"/>
  <cols>
    <col min="1" max="1" width="21.57421875" style="0" customWidth="1"/>
    <col min="2" max="2" width="4.421875" style="8" customWidth="1"/>
    <col min="3" max="3" width="12.140625" style="0" customWidth="1"/>
    <col min="4" max="4" width="13.00390625" style="0" customWidth="1"/>
    <col min="5" max="5" width="13.140625" style="0" customWidth="1"/>
    <col min="6" max="6" width="12.28125" style="0" customWidth="1"/>
    <col min="7" max="7" width="13.57421875" style="0" customWidth="1"/>
    <col min="8" max="8" width="10.8515625" style="0" customWidth="1"/>
    <col min="10" max="10" width="13.421875" style="0" customWidth="1"/>
    <col min="11" max="11" width="15.00390625" style="0" customWidth="1"/>
    <col min="12" max="12" width="21.7109375" style="8" customWidth="1"/>
    <col min="13" max="13" width="25.8515625" style="0" customWidth="1"/>
    <col min="15" max="15" width="11.7109375" style="0" bestFit="1" customWidth="1"/>
  </cols>
  <sheetData>
    <row r="1" ht="12.75">
      <c r="G1" s="290"/>
    </row>
    <row r="2" spans="1:9" ht="25.5" customHeight="1">
      <c r="A2" s="82" t="s">
        <v>53</v>
      </c>
      <c r="B2" s="20"/>
      <c r="C2" s="83" t="s">
        <v>108</v>
      </c>
      <c r="I2" s="83" t="s">
        <v>95</v>
      </c>
    </row>
    <row r="3" spans="3:12" ht="13.5" customHeight="1" thickBo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3.25" thickBot="1">
      <c r="A4" s="152"/>
      <c r="B4" s="154"/>
      <c r="C4" s="161" t="s">
        <v>42</v>
      </c>
      <c r="D4" s="161" t="s">
        <v>43</v>
      </c>
      <c r="E4" s="161" t="s">
        <v>220</v>
      </c>
      <c r="F4" s="161" t="s">
        <v>46</v>
      </c>
      <c r="G4" s="161" t="s">
        <v>47</v>
      </c>
      <c r="H4" s="161" t="s">
        <v>44</v>
      </c>
      <c r="I4" s="161" t="s">
        <v>187</v>
      </c>
      <c r="J4" s="162" t="s">
        <v>51</v>
      </c>
      <c r="K4" s="230" t="s">
        <v>94</v>
      </c>
      <c r="L4" s="149"/>
    </row>
    <row r="5" spans="1:13" ht="24" thickBot="1" thickTop="1">
      <c r="A5" s="229" t="s">
        <v>172</v>
      </c>
      <c r="B5" s="155"/>
      <c r="C5" s="73">
        <f>Pfarrstellen!D67</f>
        <v>0</v>
      </c>
      <c r="D5" s="73">
        <f>Mitarbeiterstellen!D68</f>
        <v>0</v>
      </c>
      <c r="E5" s="73">
        <f>Mitarbeiterstellen!D91</f>
        <v>0</v>
      </c>
      <c r="F5" s="73"/>
      <c r="G5" s="73"/>
      <c r="H5" s="73"/>
      <c r="I5" s="74"/>
      <c r="J5" s="132"/>
      <c r="K5" s="231" t="s">
        <v>93</v>
      </c>
      <c r="L5" s="150" t="s">
        <v>69</v>
      </c>
      <c r="M5" s="151">
        <f>SUM(C5:J5)</f>
        <v>0</v>
      </c>
    </row>
    <row r="6" spans="1:14" ht="13.5" thickTop="1">
      <c r="A6" s="277" t="s">
        <v>173</v>
      </c>
      <c r="B6" s="233">
        <v>1</v>
      </c>
      <c r="C6" s="234"/>
      <c r="D6" s="235"/>
      <c r="E6" s="235"/>
      <c r="F6" s="235"/>
      <c r="G6" s="235"/>
      <c r="H6" s="234"/>
      <c r="I6" s="235"/>
      <c r="J6" s="236"/>
      <c r="K6" s="237"/>
      <c r="L6" s="238"/>
      <c r="M6" s="239"/>
      <c r="N6" s="148"/>
    </row>
    <row r="7" spans="1:14" ht="12.75">
      <c r="A7" s="232"/>
      <c r="B7" s="240">
        <v>2</v>
      </c>
      <c r="C7" s="234"/>
      <c r="D7" s="234"/>
      <c r="E7" s="234"/>
      <c r="F7" s="234"/>
      <c r="G7" s="234"/>
      <c r="H7" s="234"/>
      <c r="I7" s="234"/>
      <c r="J7" s="241"/>
      <c r="K7" s="242"/>
      <c r="L7" s="243"/>
      <c r="M7" s="244"/>
      <c r="N7" s="148"/>
    </row>
    <row r="8" spans="1:14" ht="12.75">
      <c r="A8" s="232"/>
      <c r="B8" s="240">
        <v>3</v>
      </c>
      <c r="C8" s="234"/>
      <c r="D8" s="234"/>
      <c r="E8" s="234"/>
      <c r="F8" s="234"/>
      <c r="G8" s="234"/>
      <c r="H8" s="234"/>
      <c r="I8" s="234"/>
      <c r="J8" s="241"/>
      <c r="K8" s="242"/>
      <c r="L8" s="243"/>
      <c r="M8" s="244"/>
      <c r="N8" s="148"/>
    </row>
    <row r="9" spans="1:14" ht="12.75">
      <c r="A9" s="232"/>
      <c r="B9" s="240">
        <v>4</v>
      </c>
      <c r="C9" s="234"/>
      <c r="D9" s="234"/>
      <c r="E9" s="234"/>
      <c r="F9" s="234"/>
      <c r="G9" s="234"/>
      <c r="H9" s="234"/>
      <c r="I9" s="234"/>
      <c r="J9" s="241"/>
      <c r="K9" s="242"/>
      <c r="L9" s="243"/>
      <c r="M9" s="244"/>
      <c r="N9" s="148"/>
    </row>
    <row r="10" spans="1:14" ht="13.5" thickBot="1">
      <c r="A10" s="232"/>
      <c r="B10" s="240">
        <v>5</v>
      </c>
      <c r="C10" s="234"/>
      <c r="D10" s="234"/>
      <c r="E10" s="234"/>
      <c r="F10" s="234"/>
      <c r="G10" s="234"/>
      <c r="H10" s="234"/>
      <c r="I10" s="234"/>
      <c r="J10" s="241"/>
      <c r="K10" s="242"/>
      <c r="L10" s="243"/>
      <c r="M10" s="244"/>
      <c r="N10" s="148"/>
    </row>
    <row r="11" spans="1:14" ht="12.75" hidden="1" outlineLevel="1">
      <c r="A11" s="232"/>
      <c r="B11" s="240">
        <v>6</v>
      </c>
      <c r="C11" s="234"/>
      <c r="D11" s="234"/>
      <c r="E11" s="234"/>
      <c r="F11" s="234"/>
      <c r="G11" s="234"/>
      <c r="H11" s="234"/>
      <c r="I11" s="234"/>
      <c r="J11" s="241"/>
      <c r="K11" s="242"/>
      <c r="L11" s="243"/>
      <c r="M11" s="244"/>
      <c r="N11" s="148"/>
    </row>
    <row r="12" spans="1:14" ht="12.75" hidden="1" outlineLevel="1">
      <c r="A12" s="301"/>
      <c r="B12" s="240">
        <v>7</v>
      </c>
      <c r="C12" s="234"/>
      <c r="D12" s="234"/>
      <c r="E12" s="234"/>
      <c r="F12" s="234"/>
      <c r="G12" s="234"/>
      <c r="H12" s="234"/>
      <c r="I12" s="234"/>
      <c r="J12" s="241"/>
      <c r="K12" s="242"/>
      <c r="L12" s="243"/>
      <c r="M12" s="244"/>
      <c r="N12" s="148"/>
    </row>
    <row r="13" spans="1:14" ht="12.75" hidden="1" outlineLevel="1">
      <c r="A13" s="232"/>
      <c r="B13" s="240">
        <v>8</v>
      </c>
      <c r="C13" s="234"/>
      <c r="D13" s="234"/>
      <c r="E13" s="234"/>
      <c r="F13" s="234"/>
      <c r="G13" s="234"/>
      <c r="H13" s="234"/>
      <c r="I13" s="234"/>
      <c r="J13" s="241"/>
      <c r="K13" s="242"/>
      <c r="L13" s="243"/>
      <c r="M13" s="244"/>
      <c r="N13" s="148"/>
    </row>
    <row r="14" spans="1:14" ht="12.75" hidden="1" outlineLevel="1">
      <c r="A14" s="232"/>
      <c r="B14" s="240">
        <v>9</v>
      </c>
      <c r="C14" s="234"/>
      <c r="D14" s="234"/>
      <c r="E14" s="234"/>
      <c r="F14" s="234"/>
      <c r="G14" s="234"/>
      <c r="H14" s="234"/>
      <c r="I14" s="234"/>
      <c r="J14" s="241"/>
      <c r="K14" s="242"/>
      <c r="L14" s="243"/>
      <c r="M14" s="244"/>
      <c r="N14" s="148"/>
    </row>
    <row r="15" spans="1:14" ht="12.75" hidden="1" outlineLevel="1">
      <c r="A15" s="232"/>
      <c r="B15" s="240">
        <v>10</v>
      </c>
      <c r="C15" s="234"/>
      <c r="D15" s="234"/>
      <c r="E15" s="234"/>
      <c r="F15" s="234"/>
      <c r="G15" s="234"/>
      <c r="H15" s="234"/>
      <c r="I15" s="234"/>
      <c r="J15" s="241"/>
      <c r="K15" s="242"/>
      <c r="L15" s="243"/>
      <c r="M15" s="244"/>
      <c r="N15" s="148"/>
    </row>
    <row r="16" spans="1:14" ht="12.75" hidden="1" outlineLevel="1">
      <c r="A16" s="232"/>
      <c r="B16" s="240">
        <v>11</v>
      </c>
      <c r="C16" s="234"/>
      <c r="D16" s="234"/>
      <c r="E16" s="234"/>
      <c r="F16" s="234"/>
      <c r="G16" s="234"/>
      <c r="H16" s="234"/>
      <c r="I16" s="234"/>
      <c r="J16" s="241"/>
      <c r="K16" s="242"/>
      <c r="L16" s="243"/>
      <c r="M16" s="244"/>
      <c r="N16" s="148"/>
    </row>
    <row r="17" spans="1:14" ht="12.75" hidden="1" outlineLevel="1">
      <c r="A17" s="232"/>
      <c r="B17" s="240">
        <v>12</v>
      </c>
      <c r="C17" s="234"/>
      <c r="D17" s="234"/>
      <c r="E17" s="234"/>
      <c r="F17" s="234"/>
      <c r="G17" s="234"/>
      <c r="H17" s="234"/>
      <c r="I17" s="234"/>
      <c r="J17" s="241"/>
      <c r="K17" s="242"/>
      <c r="L17" s="243"/>
      <c r="M17" s="244"/>
      <c r="N17" s="148"/>
    </row>
    <row r="18" spans="1:14" ht="12.75" hidden="1" outlineLevel="1">
      <c r="A18" s="232"/>
      <c r="B18" s="240">
        <v>13</v>
      </c>
      <c r="C18" s="234"/>
      <c r="D18" s="234"/>
      <c r="E18" s="234"/>
      <c r="F18" s="234"/>
      <c r="G18" s="234"/>
      <c r="H18" s="234"/>
      <c r="I18" s="234"/>
      <c r="J18" s="241"/>
      <c r="K18" s="242"/>
      <c r="L18" s="243"/>
      <c r="M18" s="244"/>
      <c r="N18" s="148"/>
    </row>
    <row r="19" spans="1:14" ht="12.75" hidden="1" outlineLevel="1">
      <c r="A19" s="232"/>
      <c r="B19" s="240">
        <v>14</v>
      </c>
      <c r="C19" s="234"/>
      <c r="D19" s="234"/>
      <c r="E19" s="234"/>
      <c r="F19" s="234"/>
      <c r="G19" s="234"/>
      <c r="H19" s="234"/>
      <c r="I19" s="234"/>
      <c r="J19" s="241"/>
      <c r="K19" s="242"/>
      <c r="L19" s="243"/>
      <c r="M19" s="244"/>
      <c r="N19" s="148"/>
    </row>
    <row r="20" spans="1:14" ht="12.75" hidden="1" outlineLevel="1">
      <c r="A20" s="232"/>
      <c r="B20" s="240">
        <v>15</v>
      </c>
      <c r="C20" s="234"/>
      <c r="D20" s="234"/>
      <c r="E20" s="234"/>
      <c r="F20" s="234"/>
      <c r="G20" s="234"/>
      <c r="H20" s="234"/>
      <c r="I20" s="234"/>
      <c r="J20" s="241"/>
      <c r="K20" s="242"/>
      <c r="L20" s="243"/>
      <c r="M20" s="244"/>
      <c r="N20" s="148"/>
    </row>
    <row r="21" spans="1:14" ht="12.75" hidden="1" outlineLevel="1">
      <c r="A21" s="232"/>
      <c r="B21" s="240">
        <v>16</v>
      </c>
      <c r="C21" s="234"/>
      <c r="D21" s="234"/>
      <c r="E21" s="234"/>
      <c r="F21" s="234"/>
      <c r="G21" s="234"/>
      <c r="H21" s="234"/>
      <c r="I21" s="234"/>
      <c r="J21" s="241"/>
      <c r="K21" s="242"/>
      <c r="L21" s="243"/>
      <c r="M21" s="244"/>
      <c r="N21" s="148"/>
    </row>
    <row r="22" spans="1:14" ht="12.75" hidden="1" outlineLevel="1">
      <c r="A22" s="232"/>
      <c r="B22" s="240">
        <v>17</v>
      </c>
      <c r="C22" s="234"/>
      <c r="D22" s="234"/>
      <c r="E22" s="234"/>
      <c r="F22" s="234"/>
      <c r="G22" s="234"/>
      <c r="H22" s="234"/>
      <c r="I22" s="234"/>
      <c r="J22" s="241"/>
      <c r="K22" s="242"/>
      <c r="L22" s="243"/>
      <c r="M22" s="244"/>
      <c r="N22" s="148"/>
    </row>
    <row r="23" spans="1:14" ht="12.75" hidden="1" outlineLevel="1">
      <c r="A23" s="232"/>
      <c r="B23" s="240">
        <v>18</v>
      </c>
      <c r="C23" s="234"/>
      <c r="D23" s="234"/>
      <c r="E23" s="234"/>
      <c r="F23" s="234"/>
      <c r="G23" s="234"/>
      <c r="H23" s="234"/>
      <c r="I23" s="234"/>
      <c r="J23" s="241"/>
      <c r="K23" s="242"/>
      <c r="L23" s="243"/>
      <c r="M23" s="244"/>
      <c r="N23" s="148"/>
    </row>
    <row r="24" spans="1:14" ht="12.75" hidden="1" outlineLevel="1">
      <c r="A24" s="232"/>
      <c r="B24" s="240">
        <v>19</v>
      </c>
      <c r="C24" s="234"/>
      <c r="D24" s="234"/>
      <c r="E24" s="234"/>
      <c r="F24" s="234"/>
      <c r="G24" s="234"/>
      <c r="H24" s="234"/>
      <c r="I24" s="234"/>
      <c r="J24" s="241"/>
      <c r="K24" s="242"/>
      <c r="L24" s="243"/>
      <c r="M24" s="244"/>
      <c r="N24" s="148"/>
    </row>
    <row r="25" spans="1:14" ht="13.5" hidden="1" outlineLevel="1" thickBot="1">
      <c r="A25" s="232"/>
      <c r="B25" s="240">
        <v>20</v>
      </c>
      <c r="C25" s="234"/>
      <c r="D25" s="234"/>
      <c r="E25" s="234"/>
      <c r="F25" s="234"/>
      <c r="G25" s="234"/>
      <c r="H25" s="234"/>
      <c r="I25" s="234"/>
      <c r="J25" s="241"/>
      <c r="K25" s="245"/>
      <c r="L25" s="246"/>
      <c r="M25" s="247"/>
      <c r="N25" s="148"/>
    </row>
    <row r="26" spans="1:14" ht="13.5" collapsed="1" thickBot="1">
      <c r="A26" s="232"/>
      <c r="B26" s="240"/>
      <c r="C26" s="248"/>
      <c r="D26" s="248"/>
      <c r="E26" s="248"/>
      <c r="F26" s="248"/>
      <c r="G26" s="248"/>
      <c r="H26" s="248"/>
      <c r="I26" s="248"/>
      <c r="J26" s="249"/>
      <c r="K26" s="250"/>
      <c r="L26" s="281" t="s">
        <v>67</v>
      </c>
      <c r="M26" s="281" t="s">
        <v>68</v>
      </c>
      <c r="N26" s="148"/>
    </row>
    <row r="27" spans="1:14" ht="14.25" thickBot="1" thickTop="1">
      <c r="A27" s="251" t="s">
        <v>45</v>
      </c>
      <c r="B27" s="252"/>
      <c r="C27" s="279">
        <f aca="true" t="shared" si="0" ref="C27:J27">SUM(C6:C26)</f>
        <v>0</v>
      </c>
      <c r="D27" s="279">
        <f t="shared" si="0"/>
        <v>0</v>
      </c>
      <c r="E27" s="279">
        <f t="shared" si="0"/>
        <v>0</v>
      </c>
      <c r="F27" s="279">
        <f t="shared" si="0"/>
        <v>0</v>
      </c>
      <c r="G27" s="279">
        <f t="shared" si="0"/>
        <v>0</v>
      </c>
      <c r="H27" s="279">
        <f t="shared" si="0"/>
        <v>0</v>
      </c>
      <c r="I27" s="279">
        <f t="shared" si="0"/>
        <v>0</v>
      </c>
      <c r="J27" s="280">
        <f t="shared" si="0"/>
        <v>0</v>
      </c>
      <c r="K27" s="280">
        <f>SUM(K6:K25)</f>
        <v>0</v>
      </c>
      <c r="L27" s="282">
        <f>SUM(C27:K27)</f>
        <v>0</v>
      </c>
      <c r="M27" s="282">
        <f>M5+L27</f>
        <v>0</v>
      </c>
      <c r="N27" s="148"/>
    </row>
    <row r="28" spans="1:14" ht="12.75">
      <c r="A28" s="277" t="s">
        <v>174</v>
      </c>
      <c r="B28" s="253">
        <v>1</v>
      </c>
      <c r="C28" s="254"/>
      <c r="D28" s="255"/>
      <c r="E28" s="255"/>
      <c r="F28" s="255"/>
      <c r="G28" s="255"/>
      <c r="H28" s="255"/>
      <c r="I28" s="255"/>
      <c r="J28" s="256"/>
      <c r="K28" s="257"/>
      <c r="L28" s="258"/>
      <c r="M28" s="259"/>
      <c r="N28" s="148"/>
    </row>
    <row r="29" spans="1:14" ht="12.75">
      <c r="A29" s="232"/>
      <c r="B29" s="240">
        <v>2</v>
      </c>
      <c r="C29" s="254"/>
      <c r="D29" s="254"/>
      <c r="E29" s="254"/>
      <c r="F29" s="254"/>
      <c r="G29" s="254"/>
      <c r="H29" s="254"/>
      <c r="I29" s="254"/>
      <c r="J29" s="260"/>
      <c r="K29" s="257"/>
      <c r="L29" s="158"/>
      <c r="M29" s="261"/>
      <c r="N29" s="148"/>
    </row>
    <row r="30" spans="1:14" ht="12.75">
      <c r="A30" s="232"/>
      <c r="B30" s="240">
        <v>3</v>
      </c>
      <c r="C30" s="254"/>
      <c r="D30" s="254"/>
      <c r="E30" s="254"/>
      <c r="F30" s="254"/>
      <c r="G30" s="254"/>
      <c r="H30" s="254"/>
      <c r="I30" s="254"/>
      <c r="J30" s="260"/>
      <c r="K30" s="257"/>
      <c r="L30" s="158"/>
      <c r="M30" s="261"/>
      <c r="N30" s="148"/>
    </row>
    <row r="31" spans="1:14" ht="12.75">
      <c r="A31" s="232"/>
      <c r="B31" s="253">
        <v>4</v>
      </c>
      <c r="C31" s="254"/>
      <c r="D31" s="254"/>
      <c r="E31" s="254"/>
      <c r="F31" s="254"/>
      <c r="G31" s="254"/>
      <c r="H31" s="254"/>
      <c r="I31" s="254"/>
      <c r="J31" s="260"/>
      <c r="K31" s="257"/>
      <c r="L31" s="158"/>
      <c r="M31" s="261"/>
      <c r="N31" s="148"/>
    </row>
    <row r="32" spans="1:14" ht="13.5" thickBot="1">
      <c r="A32" s="232"/>
      <c r="B32" s="240">
        <v>5</v>
      </c>
      <c r="C32" s="254"/>
      <c r="D32" s="254"/>
      <c r="E32" s="254"/>
      <c r="F32" s="254"/>
      <c r="G32" s="254"/>
      <c r="H32" s="254"/>
      <c r="I32" s="254"/>
      <c r="J32" s="260"/>
      <c r="K32" s="257"/>
      <c r="L32" s="158"/>
      <c r="M32" s="261"/>
      <c r="N32" s="148"/>
    </row>
    <row r="33" spans="1:14" ht="12.75" hidden="1" outlineLevel="2">
      <c r="A33" s="232"/>
      <c r="B33" s="240">
        <v>6</v>
      </c>
      <c r="C33" s="254"/>
      <c r="D33" s="254"/>
      <c r="E33" s="254"/>
      <c r="F33" s="254"/>
      <c r="G33" s="254"/>
      <c r="H33" s="254"/>
      <c r="I33" s="254"/>
      <c r="J33" s="260"/>
      <c r="K33" s="257"/>
      <c r="L33" s="158"/>
      <c r="M33" s="261"/>
      <c r="N33" s="148"/>
    </row>
    <row r="34" spans="1:14" ht="12.75" hidden="1" outlineLevel="2">
      <c r="A34" s="232"/>
      <c r="B34" s="253">
        <v>7</v>
      </c>
      <c r="C34" s="254"/>
      <c r="D34" s="254"/>
      <c r="E34" s="254"/>
      <c r="F34" s="254"/>
      <c r="G34" s="254"/>
      <c r="H34" s="254"/>
      <c r="I34" s="254"/>
      <c r="J34" s="260"/>
      <c r="K34" s="257"/>
      <c r="L34" s="158"/>
      <c r="M34" s="261"/>
      <c r="N34" s="148"/>
    </row>
    <row r="35" spans="1:14" ht="12.75" hidden="1" outlineLevel="2">
      <c r="A35" s="232"/>
      <c r="B35" s="240">
        <v>8</v>
      </c>
      <c r="C35" s="254"/>
      <c r="D35" s="254"/>
      <c r="E35" s="254"/>
      <c r="F35" s="254"/>
      <c r="G35" s="254"/>
      <c r="H35" s="254"/>
      <c r="I35" s="254"/>
      <c r="J35" s="260"/>
      <c r="K35" s="257"/>
      <c r="L35" s="158"/>
      <c r="M35" s="261"/>
      <c r="N35" s="148"/>
    </row>
    <row r="36" spans="1:14" ht="12.75" hidden="1" outlineLevel="2">
      <c r="A36" s="232"/>
      <c r="B36" s="240">
        <v>9</v>
      </c>
      <c r="C36" s="254"/>
      <c r="D36" s="254"/>
      <c r="E36" s="254"/>
      <c r="F36" s="254"/>
      <c r="G36" s="254"/>
      <c r="H36" s="254"/>
      <c r="I36" s="254"/>
      <c r="J36" s="260"/>
      <c r="K36" s="257"/>
      <c r="L36" s="158"/>
      <c r="M36" s="261"/>
      <c r="N36" s="148"/>
    </row>
    <row r="37" spans="1:14" ht="12.75" hidden="1" outlineLevel="2">
      <c r="A37" s="232"/>
      <c r="B37" s="253">
        <v>10</v>
      </c>
      <c r="C37" s="254"/>
      <c r="D37" s="254"/>
      <c r="E37" s="254"/>
      <c r="F37" s="254"/>
      <c r="G37" s="254"/>
      <c r="H37" s="254"/>
      <c r="I37" s="254"/>
      <c r="J37" s="260"/>
      <c r="K37" s="257"/>
      <c r="L37" s="158"/>
      <c r="M37" s="261"/>
      <c r="N37" s="148"/>
    </row>
    <row r="38" spans="1:14" ht="12.75" hidden="1" outlineLevel="2">
      <c r="A38" s="232"/>
      <c r="B38" s="240">
        <v>11</v>
      </c>
      <c r="C38" s="254"/>
      <c r="D38" s="254"/>
      <c r="E38" s="254"/>
      <c r="F38" s="254"/>
      <c r="G38" s="254"/>
      <c r="H38" s="254"/>
      <c r="I38" s="254"/>
      <c r="J38" s="260"/>
      <c r="K38" s="257"/>
      <c r="L38" s="158"/>
      <c r="M38" s="261"/>
      <c r="N38" s="148"/>
    </row>
    <row r="39" spans="1:14" ht="12.75" hidden="1" outlineLevel="2">
      <c r="A39" s="232"/>
      <c r="B39" s="240">
        <v>12</v>
      </c>
      <c r="C39" s="254"/>
      <c r="D39" s="254"/>
      <c r="E39" s="254"/>
      <c r="F39" s="254"/>
      <c r="G39" s="254"/>
      <c r="H39" s="254"/>
      <c r="I39" s="254"/>
      <c r="J39" s="260"/>
      <c r="K39" s="257"/>
      <c r="L39" s="158"/>
      <c r="M39" s="261"/>
      <c r="N39" s="148"/>
    </row>
    <row r="40" spans="1:14" ht="12.75" hidden="1" outlineLevel="2">
      <c r="A40" s="232"/>
      <c r="B40" s="253">
        <v>13</v>
      </c>
      <c r="C40" s="254"/>
      <c r="D40" s="254"/>
      <c r="E40" s="254"/>
      <c r="F40" s="254"/>
      <c r="G40" s="254"/>
      <c r="H40" s="254"/>
      <c r="I40" s="254"/>
      <c r="J40" s="260"/>
      <c r="K40" s="257"/>
      <c r="L40" s="158"/>
      <c r="M40" s="261"/>
      <c r="N40" s="148"/>
    </row>
    <row r="41" spans="1:14" ht="12.75" hidden="1" outlineLevel="2">
      <c r="A41" s="232"/>
      <c r="B41" s="240">
        <v>14</v>
      </c>
      <c r="C41" s="254"/>
      <c r="D41" s="254"/>
      <c r="E41" s="254"/>
      <c r="F41" s="254"/>
      <c r="G41" s="254"/>
      <c r="H41" s="254"/>
      <c r="I41" s="254"/>
      <c r="J41" s="260"/>
      <c r="K41" s="257"/>
      <c r="L41" s="158"/>
      <c r="M41" s="261"/>
      <c r="N41" s="148"/>
    </row>
    <row r="42" spans="1:14" ht="12.75" hidden="1" outlineLevel="2">
      <c r="A42" s="232"/>
      <c r="B42" s="240">
        <v>15</v>
      </c>
      <c r="C42" s="254"/>
      <c r="D42" s="254"/>
      <c r="E42" s="254"/>
      <c r="F42" s="254"/>
      <c r="G42" s="254"/>
      <c r="H42" s="254"/>
      <c r="I42" s="254"/>
      <c r="J42" s="260"/>
      <c r="K42" s="257"/>
      <c r="L42" s="158"/>
      <c r="M42" s="261"/>
      <c r="N42" s="148"/>
    </row>
    <row r="43" spans="1:14" ht="12.75" hidden="1" outlineLevel="2">
      <c r="A43" s="232"/>
      <c r="B43" s="253">
        <v>16</v>
      </c>
      <c r="C43" s="254"/>
      <c r="D43" s="254"/>
      <c r="E43" s="254"/>
      <c r="F43" s="254"/>
      <c r="G43" s="254"/>
      <c r="H43" s="254"/>
      <c r="I43" s="254"/>
      <c r="J43" s="260"/>
      <c r="K43" s="257"/>
      <c r="L43" s="158"/>
      <c r="M43" s="261"/>
      <c r="N43" s="148"/>
    </row>
    <row r="44" spans="1:14" ht="12.75" hidden="1" outlineLevel="2">
      <c r="A44" s="232"/>
      <c r="B44" s="240">
        <v>17</v>
      </c>
      <c r="C44" s="254"/>
      <c r="D44" s="254"/>
      <c r="E44" s="254"/>
      <c r="F44" s="254"/>
      <c r="G44" s="254"/>
      <c r="H44" s="254"/>
      <c r="I44" s="254"/>
      <c r="J44" s="260"/>
      <c r="K44" s="257"/>
      <c r="L44" s="158"/>
      <c r="M44" s="261"/>
      <c r="N44" s="148"/>
    </row>
    <row r="45" spans="1:14" ht="12.75" hidden="1" outlineLevel="2">
      <c r="A45" s="232"/>
      <c r="B45" s="240">
        <v>18</v>
      </c>
      <c r="C45" s="254"/>
      <c r="D45" s="254"/>
      <c r="E45" s="254"/>
      <c r="F45" s="254"/>
      <c r="G45" s="254"/>
      <c r="H45" s="254"/>
      <c r="I45" s="254"/>
      <c r="J45" s="260"/>
      <c r="K45" s="257"/>
      <c r="L45" s="158"/>
      <c r="M45" s="261"/>
      <c r="N45" s="148"/>
    </row>
    <row r="46" spans="1:14" ht="12.75" hidden="1" outlineLevel="2">
      <c r="A46" s="232"/>
      <c r="B46" s="253">
        <v>19</v>
      </c>
      <c r="C46" s="254"/>
      <c r="D46" s="254"/>
      <c r="E46" s="254"/>
      <c r="F46" s="254"/>
      <c r="G46" s="254"/>
      <c r="H46" s="254"/>
      <c r="I46" s="254"/>
      <c r="J46" s="260"/>
      <c r="K46" s="257"/>
      <c r="L46" s="158"/>
      <c r="M46" s="261"/>
      <c r="N46" s="148"/>
    </row>
    <row r="47" spans="1:14" s="6" customFormat="1" ht="13.5" hidden="1" outlineLevel="2" thickBot="1">
      <c r="A47" s="232"/>
      <c r="B47" s="240">
        <v>20</v>
      </c>
      <c r="C47" s="262"/>
      <c r="D47" s="262"/>
      <c r="E47" s="262"/>
      <c r="F47" s="262"/>
      <c r="G47" s="262"/>
      <c r="H47" s="262"/>
      <c r="I47" s="262"/>
      <c r="J47" s="263"/>
      <c r="K47" s="264"/>
      <c r="L47" s="153"/>
      <c r="M47" s="265"/>
      <c r="N47" s="80"/>
    </row>
    <row r="48" spans="1:14" ht="13.5" collapsed="1" thickBot="1">
      <c r="A48" s="232"/>
      <c r="B48" s="240"/>
      <c r="C48" s="248"/>
      <c r="D48" s="248"/>
      <c r="E48" s="248"/>
      <c r="F48" s="248"/>
      <c r="G48" s="248"/>
      <c r="H48" s="248"/>
      <c r="I48" s="248"/>
      <c r="J48" s="249"/>
      <c r="K48" s="250"/>
      <c r="L48" s="281" t="s">
        <v>67</v>
      </c>
      <c r="M48" s="281" t="s">
        <v>68</v>
      </c>
      <c r="N48" s="148"/>
    </row>
    <row r="49" spans="1:14" ht="14.25" thickBot="1" thickTop="1">
      <c r="A49" s="266" t="s">
        <v>45</v>
      </c>
      <c r="B49" s="267"/>
      <c r="C49" s="279">
        <f>SUM(C28:C48)</f>
        <v>0</v>
      </c>
      <c r="D49" s="279">
        <f aca="true" t="shared" si="1" ref="D49:J49">SUM(D28:D48)</f>
        <v>0</v>
      </c>
      <c r="E49" s="279">
        <f t="shared" si="1"/>
        <v>0</v>
      </c>
      <c r="F49" s="279">
        <f t="shared" si="1"/>
        <v>0</v>
      </c>
      <c r="G49" s="279">
        <f t="shared" si="1"/>
        <v>0</v>
      </c>
      <c r="H49" s="279">
        <f t="shared" si="1"/>
        <v>0</v>
      </c>
      <c r="I49" s="279">
        <f t="shared" si="1"/>
        <v>0</v>
      </c>
      <c r="J49" s="280">
        <f t="shared" si="1"/>
        <v>0</v>
      </c>
      <c r="K49" s="280">
        <f>SUM(K28:K47)</f>
        <v>0</v>
      </c>
      <c r="L49" s="282">
        <f>SUM(C49:K49)</f>
        <v>0</v>
      </c>
      <c r="M49" s="282">
        <f>M27+L49</f>
        <v>0</v>
      </c>
      <c r="N49" s="148"/>
    </row>
    <row r="50" spans="1:14" ht="12.75">
      <c r="A50" s="278" t="s">
        <v>175</v>
      </c>
      <c r="B50" s="233"/>
      <c r="C50" s="254"/>
      <c r="D50" s="254"/>
      <c r="E50" s="254"/>
      <c r="F50" s="254"/>
      <c r="G50" s="254"/>
      <c r="H50" s="235"/>
      <c r="I50" s="235"/>
      <c r="J50" s="260"/>
      <c r="K50" s="257"/>
      <c r="L50" s="157"/>
      <c r="M50" s="268"/>
      <c r="N50" s="148"/>
    </row>
    <row r="51" spans="1:14" ht="12.75">
      <c r="A51" s="232"/>
      <c r="B51" s="240">
        <v>1</v>
      </c>
      <c r="C51" s="262"/>
      <c r="D51" s="262"/>
      <c r="E51" s="262"/>
      <c r="F51" s="262"/>
      <c r="G51" s="262"/>
      <c r="H51" s="234"/>
      <c r="I51" s="234"/>
      <c r="J51" s="263"/>
      <c r="K51" s="269"/>
      <c r="L51" s="158"/>
      <c r="M51" s="270"/>
      <c r="N51" s="148"/>
    </row>
    <row r="52" spans="1:14" ht="12.75">
      <c r="A52" s="232"/>
      <c r="B52" s="240">
        <v>2</v>
      </c>
      <c r="C52" s="262"/>
      <c r="D52" s="262"/>
      <c r="E52" s="262"/>
      <c r="F52" s="262"/>
      <c r="G52" s="262"/>
      <c r="H52" s="234"/>
      <c r="I52" s="234"/>
      <c r="J52" s="263"/>
      <c r="K52" s="269"/>
      <c r="L52" s="158"/>
      <c r="M52" s="270"/>
      <c r="N52" s="148"/>
    </row>
    <row r="53" spans="1:14" ht="12.75">
      <c r="A53" s="301"/>
      <c r="B53" s="240">
        <v>3</v>
      </c>
      <c r="C53" s="262"/>
      <c r="D53" s="262"/>
      <c r="E53" s="262"/>
      <c r="F53" s="262"/>
      <c r="G53" s="262"/>
      <c r="H53" s="234"/>
      <c r="I53" s="234"/>
      <c r="J53" s="263"/>
      <c r="K53" s="269"/>
      <c r="L53" s="289"/>
      <c r="M53" s="270"/>
      <c r="N53" s="148"/>
    </row>
    <row r="54" spans="1:14" ht="12.75">
      <c r="A54" s="232"/>
      <c r="B54" s="240">
        <v>4</v>
      </c>
      <c r="C54" s="262"/>
      <c r="D54" s="262"/>
      <c r="E54" s="262"/>
      <c r="F54" s="262"/>
      <c r="G54" s="262"/>
      <c r="H54" s="234"/>
      <c r="I54" s="234"/>
      <c r="J54" s="263"/>
      <c r="K54" s="269"/>
      <c r="L54" s="158"/>
      <c r="M54" s="270"/>
      <c r="N54" s="148"/>
    </row>
    <row r="55" spans="1:14" ht="13.5" thickBot="1">
      <c r="A55" s="232"/>
      <c r="B55" s="240">
        <v>5</v>
      </c>
      <c r="C55" s="262"/>
      <c r="D55" s="262"/>
      <c r="E55" s="262"/>
      <c r="F55" s="262"/>
      <c r="G55" s="262"/>
      <c r="H55" s="234"/>
      <c r="I55" s="234"/>
      <c r="J55" s="263"/>
      <c r="K55" s="269"/>
      <c r="L55" s="158"/>
      <c r="M55" s="270"/>
      <c r="N55" s="148"/>
    </row>
    <row r="56" spans="1:14" ht="12.75" hidden="1" outlineLevel="1">
      <c r="A56" s="232"/>
      <c r="B56" s="240">
        <v>6</v>
      </c>
      <c r="C56" s="262"/>
      <c r="D56" s="262"/>
      <c r="E56" s="262"/>
      <c r="F56" s="262"/>
      <c r="G56" s="262"/>
      <c r="H56" s="234"/>
      <c r="I56" s="234"/>
      <c r="J56" s="263"/>
      <c r="K56" s="269"/>
      <c r="L56" s="158"/>
      <c r="M56" s="270"/>
      <c r="N56" s="148"/>
    </row>
    <row r="57" spans="1:14" ht="12.75" hidden="1" outlineLevel="1">
      <c r="A57" s="232"/>
      <c r="B57" s="240">
        <v>7</v>
      </c>
      <c r="C57" s="262"/>
      <c r="D57" s="262"/>
      <c r="E57" s="262"/>
      <c r="F57" s="262"/>
      <c r="G57" s="262"/>
      <c r="H57" s="234"/>
      <c r="I57" s="234"/>
      <c r="J57" s="263"/>
      <c r="K57" s="269"/>
      <c r="L57" s="158"/>
      <c r="M57" s="270"/>
      <c r="N57" s="148"/>
    </row>
    <row r="58" spans="1:14" ht="12.75" hidden="1" outlineLevel="1">
      <c r="A58" s="232"/>
      <c r="B58" s="240">
        <v>8</v>
      </c>
      <c r="C58" s="262"/>
      <c r="D58" s="262"/>
      <c r="E58" s="262"/>
      <c r="F58" s="262"/>
      <c r="G58" s="262"/>
      <c r="H58" s="234"/>
      <c r="I58" s="234"/>
      <c r="J58" s="263"/>
      <c r="K58" s="269"/>
      <c r="L58" s="158"/>
      <c r="M58" s="270"/>
      <c r="N58" s="148"/>
    </row>
    <row r="59" spans="1:14" ht="12.75" hidden="1" outlineLevel="1">
      <c r="A59" s="232"/>
      <c r="B59" s="240">
        <v>9</v>
      </c>
      <c r="C59" s="262"/>
      <c r="D59" s="262"/>
      <c r="E59" s="262"/>
      <c r="F59" s="262"/>
      <c r="G59" s="262"/>
      <c r="H59" s="234"/>
      <c r="I59" s="234"/>
      <c r="J59" s="263"/>
      <c r="K59" s="269"/>
      <c r="L59" s="158"/>
      <c r="M59" s="270"/>
      <c r="N59" s="148"/>
    </row>
    <row r="60" spans="1:14" ht="12.75" hidden="1" outlineLevel="1">
      <c r="A60" s="232"/>
      <c r="B60" s="240">
        <v>10</v>
      </c>
      <c r="C60" s="262"/>
      <c r="D60" s="262"/>
      <c r="E60" s="262"/>
      <c r="F60" s="262"/>
      <c r="G60" s="262"/>
      <c r="H60" s="234"/>
      <c r="I60" s="234"/>
      <c r="J60" s="263"/>
      <c r="K60" s="269"/>
      <c r="L60" s="158"/>
      <c r="M60" s="270"/>
      <c r="N60" s="148"/>
    </row>
    <row r="61" spans="1:14" ht="12.75" hidden="1" outlineLevel="1">
      <c r="A61" s="232"/>
      <c r="B61" s="240">
        <v>11</v>
      </c>
      <c r="C61" s="262"/>
      <c r="D61" s="262"/>
      <c r="E61" s="262"/>
      <c r="F61" s="262"/>
      <c r="G61" s="262"/>
      <c r="H61" s="234"/>
      <c r="I61" s="234"/>
      <c r="J61" s="263"/>
      <c r="K61" s="269"/>
      <c r="L61" s="158"/>
      <c r="M61" s="270"/>
      <c r="N61" s="148"/>
    </row>
    <row r="62" spans="1:14" ht="12.75" hidden="1" outlineLevel="1">
      <c r="A62" s="232"/>
      <c r="B62" s="240">
        <v>12</v>
      </c>
      <c r="C62" s="262"/>
      <c r="D62" s="262"/>
      <c r="E62" s="262"/>
      <c r="F62" s="262"/>
      <c r="G62" s="262"/>
      <c r="H62" s="234"/>
      <c r="I62" s="234"/>
      <c r="J62" s="263"/>
      <c r="K62" s="269"/>
      <c r="L62" s="158"/>
      <c r="M62" s="270"/>
      <c r="N62" s="148"/>
    </row>
    <row r="63" spans="1:14" ht="12.75" hidden="1" outlineLevel="1">
      <c r="A63" s="232"/>
      <c r="B63" s="240">
        <v>13</v>
      </c>
      <c r="C63" s="262"/>
      <c r="D63" s="262"/>
      <c r="E63" s="262"/>
      <c r="F63" s="262"/>
      <c r="G63" s="262"/>
      <c r="H63" s="234"/>
      <c r="I63" s="234"/>
      <c r="J63" s="263"/>
      <c r="K63" s="269"/>
      <c r="L63" s="158"/>
      <c r="M63" s="270"/>
      <c r="N63" s="148"/>
    </row>
    <row r="64" spans="1:14" ht="12.75" hidden="1" outlineLevel="1">
      <c r="A64" s="232"/>
      <c r="B64" s="240">
        <v>14</v>
      </c>
      <c r="C64" s="262"/>
      <c r="D64" s="262"/>
      <c r="E64" s="262"/>
      <c r="F64" s="262"/>
      <c r="G64" s="262"/>
      <c r="H64" s="234"/>
      <c r="I64" s="234"/>
      <c r="J64" s="263"/>
      <c r="K64" s="269"/>
      <c r="L64" s="158"/>
      <c r="M64" s="270"/>
      <c r="N64" s="148"/>
    </row>
    <row r="65" spans="1:14" ht="12.75" hidden="1" outlineLevel="1">
      <c r="A65" s="232"/>
      <c r="B65" s="240">
        <v>15</v>
      </c>
      <c r="C65" s="262"/>
      <c r="D65" s="262"/>
      <c r="E65" s="262"/>
      <c r="F65" s="262"/>
      <c r="G65" s="262"/>
      <c r="H65" s="234"/>
      <c r="I65" s="234"/>
      <c r="J65" s="263"/>
      <c r="K65" s="269"/>
      <c r="L65" s="158"/>
      <c r="M65" s="270"/>
      <c r="N65" s="148"/>
    </row>
    <row r="66" spans="1:14" ht="12.75" hidden="1" outlineLevel="1">
      <c r="A66" s="232"/>
      <c r="B66" s="240">
        <v>16</v>
      </c>
      <c r="C66" s="262"/>
      <c r="D66" s="262"/>
      <c r="E66" s="262"/>
      <c r="F66" s="262"/>
      <c r="G66" s="262"/>
      <c r="H66" s="234"/>
      <c r="I66" s="234"/>
      <c r="J66" s="263"/>
      <c r="K66" s="269"/>
      <c r="L66" s="158"/>
      <c r="M66" s="270"/>
      <c r="N66" s="148"/>
    </row>
    <row r="67" spans="1:14" ht="12.75" hidden="1" outlineLevel="1">
      <c r="A67" s="232"/>
      <c r="B67" s="240">
        <v>17</v>
      </c>
      <c r="C67" s="262"/>
      <c r="D67" s="262"/>
      <c r="E67" s="262"/>
      <c r="F67" s="262"/>
      <c r="G67" s="262"/>
      <c r="H67" s="234"/>
      <c r="I67" s="234"/>
      <c r="J67" s="263"/>
      <c r="K67" s="269"/>
      <c r="L67" s="158"/>
      <c r="M67" s="270"/>
      <c r="N67" s="148"/>
    </row>
    <row r="68" spans="1:14" ht="12.75" hidden="1" outlineLevel="1">
      <c r="A68" s="232"/>
      <c r="B68" s="240">
        <v>18</v>
      </c>
      <c r="C68" s="262"/>
      <c r="D68" s="262"/>
      <c r="E68" s="262"/>
      <c r="F68" s="262"/>
      <c r="G68" s="262"/>
      <c r="H68" s="234"/>
      <c r="I68" s="234"/>
      <c r="J68" s="263"/>
      <c r="K68" s="269"/>
      <c r="L68" s="158"/>
      <c r="M68" s="270"/>
      <c r="N68" s="148"/>
    </row>
    <row r="69" spans="1:14" ht="12.75" hidden="1" outlineLevel="1">
      <c r="A69" s="232"/>
      <c r="B69" s="240">
        <v>19</v>
      </c>
      <c r="C69" s="262"/>
      <c r="D69" s="262"/>
      <c r="E69" s="262"/>
      <c r="F69" s="262"/>
      <c r="G69" s="262"/>
      <c r="H69" s="234"/>
      <c r="I69" s="234"/>
      <c r="J69" s="263"/>
      <c r="K69" s="269"/>
      <c r="L69" s="158"/>
      <c r="M69" s="270"/>
      <c r="N69" s="148"/>
    </row>
    <row r="70" spans="1:14" ht="13.5" hidden="1" outlineLevel="1" thickBot="1">
      <c r="A70" s="232"/>
      <c r="B70" s="240">
        <v>20</v>
      </c>
      <c r="C70" s="262"/>
      <c r="D70" s="262"/>
      <c r="E70" s="262"/>
      <c r="F70" s="262"/>
      <c r="G70" s="262"/>
      <c r="H70" s="234"/>
      <c r="I70" s="234"/>
      <c r="J70" s="263"/>
      <c r="K70" s="264"/>
      <c r="L70" s="159"/>
      <c r="M70" s="271"/>
      <c r="N70" s="148"/>
    </row>
    <row r="71" spans="1:14" ht="13.5" collapsed="1" thickBot="1">
      <c r="A71" s="232"/>
      <c r="B71" s="240"/>
      <c r="C71" s="248"/>
      <c r="D71" s="248"/>
      <c r="E71" s="248"/>
      <c r="F71" s="248"/>
      <c r="G71" s="248"/>
      <c r="H71" s="248"/>
      <c r="I71" s="248"/>
      <c r="J71" s="249"/>
      <c r="K71" s="250"/>
      <c r="L71" s="281" t="s">
        <v>67</v>
      </c>
      <c r="M71" s="281" t="s">
        <v>68</v>
      </c>
      <c r="N71" s="148"/>
    </row>
    <row r="72" spans="1:14" ht="14.25" thickBot="1" thickTop="1">
      <c r="A72" s="266" t="s">
        <v>45</v>
      </c>
      <c r="B72" s="267"/>
      <c r="C72" s="279">
        <f aca="true" t="shared" si="2" ref="C72:I72">SUM(C50:C71)</f>
        <v>0</v>
      </c>
      <c r="D72" s="279">
        <f t="shared" si="2"/>
        <v>0</v>
      </c>
      <c r="E72" s="279">
        <f t="shared" si="2"/>
        <v>0</v>
      </c>
      <c r="F72" s="279">
        <f t="shared" si="2"/>
        <v>0</v>
      </c>
      <c r="G72" s="279">
        <f t="shared" si="2"/>
        <v>0</v>
      </c>
      <c r="H72" s="279">
        <f t="shared" si="2"/>
        <v>0</v>
      </c>
      <c r="I72" s="279">
        <f t="shared" si="2"/>
        <v>0</v>
      </c>
      <c r="J72" s="280">
        <f>SUM(J50:J71)</f>
        <v>0</v>
      </c>
      <c r="K72" s="280">
        <f>SUM(K50:K70)</f>
        <v>0</v>
      </c>
      <c r="L72" s="282">
        <f>SUM(C72:K72)</f>
        <v>0</v>
      </c>
      <c r="M72" s="282">
        <f>M49+L72</f>
        <v>0</v>
      </c>
      <c r="N72" s="148"/>
    </row>
    <row r="73" spans="1:14" ht="12.75">
      <c r="A73" s="278" t="s">
        <v>176</v>
      </c>
      <c r="B73" s="233">
        <v>1</v>
      </c>
      <c r="C73" s="254"/>
      <c r="D73" s="254"/>
      <c r="E73" s="254"/>
      <c r="F73" s="254"/>
      <c r="G73" s="254"/>
      <c r="H73" s="235"/>
      <c r="I73" s="235"/>
      <c r="J73" s="260"/>
      <c r="K73" s="257"/>
      <c r="L73" s="157"/>
      <c r="M73" s="268"/>
      <c r="N73" s="148"/>
    </row>
    <row r="74" spans="1:14" ht="12.75">
      <c r="A74" s="232"/>
      <c r="B74" s="240">
        <v>2</v>
      </c>
      <c r="C74" s="254"/>
      <c r="D74" s="254"/>
      <c r="E74" s="254"/>
      <c r="F74" s="254"/>
      <c r="G74" s="254"/>
      <c r="H74" s="254"/>
      <c r="I74" s="254"/>
      <c r="J74" s="260"/>
      <c r="K74" s="257"/>
      <c r="L74" s="158"/>
      <c r="M74" s="270"/>
      <c r="N74" s="148"/>
    </row>
    <row r="75" spans="1:14" ht="12.75">
      <c r="A75" s="232"/>
      <c r="B75" s="240">
        <v>3</v>
      </c>
      <c r="C75" s="254"/>
      <c r="D75" s="254"/>
      <c r="E75" s="254"/>
      <c r="F75" s="254"/>
      <c r="G75" s="254"/>
      <c r="H75" s="254"/>
      <c r="I75" s="254"/>
      <c r="J75" s="260"/>
      <c r="K75" s="257"/>
      <c r="L75" s="158"/>
      <c r="M75" s="270"/>
      <c r="N75" s="148"/>
    </row>
    <row r="76" spans="1:14" ht="12.75">
      <c r="A76" s="232"/>
      <c r="B76" s="240">
        <v>4</v>
      </c>
      <c r="C76" s="254"/>
      <c r="D76" s="254"/>
      <c r="E76" s="254"/>
      <c r="F76" s="254"/>
      <c r="G76" s="254"/>
      <c r="H76" s="254"/>
      <c r="I76" s="254"/>
      <c r="J76" s="260"/>
      <c r="K76" s="257"/>
      <c r="L76" s="158"/>
      <c r="M76" s="270"/>
      <c r="N76" s="148"/>
    </row>
    <row r="77" spans="1:14" ht="12.75" customHeight="1" thickBot="1">
      <c r="A77" s="301"/>
      <c r="B77" s="240">
        <v>5</v>
      </c>
      <c r="C77" s="254"/>
      <c r="D77" s="254"/>
      <c r="E77" s="254"/>
      <c r="F77" s="254"/>
      <c r="G77" s="254"/>
      <c r="H77" s="254"/>
      <c r="I77" s="254"/>
      <c r="J77" s="260"/>
      <c r="K77" s="257"/>
      <c r="L77" s="289"/>
      <c r="M77" s="270"/>
      <c r="N77" s="148"/>
    </row>
    <row r="78" spans="1:14" ht="12.75" hidden="1" outlineLevel="1">
      <c r="A78" s="232"/>
      <c r="B78" s="240">
        <v>6</v>
      </c>
      <c r="C78" s="254"/>
      <c r="D78" s="254"/>
      <c r="E78" s="254"/>
      <c r="F78" s="254"/>
      <c r="G78" s="254"/>
      <c r="H78" s="254"/>
      <c r="I78" s="254"/>
      <c r="J78" s="260"/>
      <c r="K78" s="257"/>
      <c r="L78" s="289"/>
      <c r="M78" s="270"/>
      <c r="N78" s="148"/>
    </row>
    <row r="79" spans="1:14" ht="12.75" hidden="1" outlineLevel="1">
      <c r="A79" s="232"/>
      <c r="B79" s="240">
        <v>7</v>
      </c>
      <c r="C79" s="254"/>
      <c r="D79" s="254"/>
      <c r="E79" s="254"/>
      <c r="F79" s="254"/>
      <c r="G79" s="254"/>
      <c r="H79" s="254"/>
      <c r="I79" s="254"/>
      <c r="J79" s="260"/>
      <c r="K79" s="257"/>
      <c r="L79" s="158"/>
      <c r="M79" s="270"/>
      <c r="N79" s="148"/>
    </row>
    <row r="80" spans="1:14" ht="12.75" hidden="1" outlineLevel="1">
      <c r="A80" s="232"/>
      <c r="B80" s="240">
        <v>8</v>
      </c>
      <c r="C80" s="254"/>
      <c r="D80" s="254"/>
      <c r="E80" s="254"/>
      <c r="F80" s="254"/>
      <c r="G80" s="254"/>
      <c r="H80" s="254"/>
      <c r="I80" s="254"/>
      <c r="J80" s="260"/>
      <c r="K80" s="257"/>
      <c r="L80" s="158"/>
      <c r="M80" s="270"/>
      <c r="N80" s="148"/>
    </row>
    <row r="81" spans="1:14" ht="12" customHeight="1" hidden="1" outlineLevel="1">
      <c r="A81" s="232"/>
      <c r="B81" s="240">
        <v>9</v>
      </c>
      <c r="C81" s="254"/>
      <c r="D81" s="254"/>
      <c r="E81" s="254"/>
      <c r="F81" s="254"/>
      <c r="G81" s="254"/>
      <c r="H81" s="254"/>
      <c r="I81" s="254"/>
      <c r="J81" s="260"/>
      <c r="K81" s="257"/>
      <c r="L81" s="158"/>
      <c r="M81" s="270"/>
      <c r="N81" s="148"/>
    </row>
    <row r="82" spans="1:14" ht="12.75" hidden="1" outlineLevel="1">
      <c r="A82" s="232"/>
      <c r="B82" s="240">
        <v>10</v>
      </c>
      <c r="C82" s="254"/>
      <c r="D82" s="254"/>
      <c r="E82" s="254"/>
      <c r="F82" s="254"/>
      <c r="G82" s="254"/>
      <c r="H82" s="254"/>
      <c r="I82" s="254"/>
      <c r="J82" s="260"/>
      <c r="K82" s="257"/>
      <c r="L82" s="158"/>
      <c r="M82" s="270"/>
      <c r="N82" s="148"/>
    </row>
    <row r="83" spans="1:14" ht="12.75" hidden="1" outlineLevel="1">
      <c r="A83" s="232"/>
      <c r="B83" s="240">
        <v>11</v>
      </c>
      <c r="C83" s="254"/>
      <c r="D83" s="254"/>
      <c r="E83" s="254"/>
      <c r="F83" s="254"/>
      <c r="G83" s="254"/>
      <c r="H83" s="254"/>
      <c r="I83" s="254"/>
      <c r="J83" s="260"/>
      <c r="K83" s="257"/>
      <c r="L83" s="158"/>
      <c r="M83" s="270"/>
      <c r="N83" s="148"/>
    </row>
    <row r="84" spans="1:14" ht="12.75" hidden="1" outlineLevel="1">
      <c r="A84" s="232"/>
      <c r="B84" s="240">
        <v>12</v>
      </c>
      <c r="C84" s="254"/>
      <c r="D84" s="254"/>
      <c r="E84" s="254"/>
      <c r="F84" s="254"/>
      <c r="G84" s="254"/>
      <c r="H84" s="254"/>
      <c r="I84" s="254"/>
      <c r="J84" s="260"/>
      <c r="K84" s="257"/>
      <c r="L84" s="158"/>
      <c r="M84" s="270"/>
      <c r="N84" s="148"/>
    </row>
    <row r="85" spans="1:14" ht="12.75" hidden="1" outlineLevel="1">
      <c r="A85" s="232"/>
      <c r="B85" s="240">
        <v>13</v>
      </c>
      <c r="C85" s="254"/>
      <c r="D85" s="254"/>
      <c r="E85" s="254"/>
      <c r="F85" s="254"/>
      <c r="G85" s="254"/>
      <c r="H85" s="254"/>
      <c r="I85" s="254"/>
      <c r="J85" s="260"/>
      <c r="K85" s="257"/>
      <c r="L85" s="158"/>
      <c r="M85" s="270"/>
      <c r="N85" s="148"/>
    </row>
    <row r="86" spans="1:14" ht="12.75" hidden="1" outlineLevel="1">
      <c r="A86" s="232"/>
      <c r="B86" s="240">
        <v>14</v>
      </c>
      <c r="C86" s="254"/>
      <c r="D86" s="254"/>
      <c r="E86" s="254"/>
      <c r="F86" s="254"/>
      <c r="G86" s="254"/>
      <c r="H86" s="254"/>
      <c r="I86" s="254"/>
      <c r="J86" s="260"/>
      <c r="K86" s="257"/>
      <c r="L86" s="158"/>
      <c r="M86" s="270"/>
      <c r="N86" s="148"/>
    </row>
    <row r="87" spans="1:14" ht="12.75" hidden="1" outlineLevel="1">
      <c r="A87" s="232"/>
      <c r="B87" s="240">
        <v>15</v>
      </c>
      <c r="C87" s="254"/>
      <c r="D87" s="254"/>
      <c r="E87" s="254"/>
      <c r="F87" s="254"/>
      <c r="G87" s="254"/>
      <c r="H87" s="254"/>
      <c r="I87" s="254"/>
      <c r="J87" s="260"/>
      <c r="K87" s="257"/>
      <c r="L87" s="158"/>
      <c r="M87" s="270"/>
      <c r="N87" s="148"/>
    </row>
    <row r="88" spans="1:14" ht="12.75" hidden="1" outlineLevel="1">
      <c r="A88" s="232"/>
      <c r="B88" s="240">
        <v>16</v>
      </c>
      <c r="C88" s="254"/>
      <c r="D88" s="254"/>
      <c r="E88" s="254"/>
      <c r="F88" s="254"/>
      <c r="G88" s="254"/>
      <c r="H88" s="254"/>
      <c r="I88" s="254"/>
      <c r="J88" s="260"/>
      <c r="K88" s="257"/>
      <c r="L88" s="158"/>
      <c r="M88" s="270"/>
      <c r="N88" s="148"/>
    </row>
    <row r="89" spans="1:14" ht="12.75" hidden="1" outlineLevel="1">
      <c r="A89" s="232"/>
      <c r="B89" s="240">
        <v>17</v>
      </c>
      <c r="C89" s="254"/>
      <c r="D89" s="254"/>
      <c r="E89" s="254"/>
      <c r="F89" s="254"/>
      <c r="G89" s="254"/>
      <c r="H89" s="254"/>
      <c r="I89" s="254"/>
      <c r="J89" s="260"/>
      <c r="K89" s="257"/>
      <c r="L89" s="158"/>
      <c r="M89" s="270"/>
      <c r="N89" s="148"/>
    </row>
    <row r="90" spans="1:14" ht="12.75" hidden="1" outlineLevel="1">
      <c r="A90" s="232"/>
      <c r="B90" s="240">
        <v>18</v>
      </c>
      <c r="C90" s="254"/>
      <c r="D90" s="254"/>
      <c r="E90" s="254"/>
      <c r="F90" s="254"/>
      <c r="G90" s="254"/>
      <c r="H90" s="254"/>
      <c r="I90" s="254"/>
      <c r="J90" s="260"/>
      <c r="K90" s="257"/>
      <c r="L90" s="158"/>
      <c r="M90" s="270"/>
      <c r="N90" s="148"/>
    </row>
    <row r="91" spans="1:14" ht="12.75" hidden="1" outlineLevel="1">
      <c r="A91" s="232"/>
      <c r="B91" s="240">
        <v>19</v>
      </c>
      <c r="C91" s="254"/>
      <c r="D91" s="254"/>
      <c r="E91" s="254"/>
      <c r="F91" s="254"/>
      <c r="G91" s="254"/>
      <c r="H91" s="254"/>
      <c r="I91" s="254"/>
      <c r="J91" s="260"/>
      <c r="K91" s="257"/>
      <c r="L91" s="158"/>
      <c r="M91" s="270"/>
      <c r="N91" s="148"/>
    </row>
    <row r="92" spans="1:14" s="6" customFormat="1" ht="13.5" hidden="1" outlineLevel="1" thickBot="1">
      <c r="A92" s="272"/>
      <c r="B92" s="240">
        <v>20</v>
      </c>
      <c r="C92" s="254"/>
      <c r="D92" s="254"/>
      <c r="E92" s="254"/>
      <c r="F92" s="254"/>
      <c r="G92" s="254"/>
      <c r="H92" s="254"/>
      <c r="I92" s="254"/>
      <c r="J92" s="260"/>
      <c r="K92" s="257"/>
      <c r="L92" s="159"/>
      <c r="M92" s="273"/>
      <c r="N92" s="80"/>
    </row>
    <row r="93" spans="1:14" s="6" customFormat="1" ht="12.75" collapsed="1">
      <c r="A93" s="272"/>
      <c r="B93" s="240"/>
      <c r="C93" s="254"/>
      <c r="D93" s="254"/>
      <c r="E93" s="254"/>
      <c r="F93" s="254"/>
      <c r="G93" s="254"/>
      <c r="H93" s="254"/>
      <c r="I93" s="254"/>
      <c r="J93" s="260"/>
      <c r="K93" s="257"/>
      <c r="L93" s="281" t="s">
        <v>67</v>
      </c>
      <c r="M93" s="281" t="s">
        <v>68</v>
      </c>
      <c r="N93" s="80"/>
    </row>
    <row r="94" spans="1:14" s="6" customFormat="1" ht="12.75" customHeight="1" thickBot="1">
      <c r="A94" s="266" t="s">
        <v>45</v>
      </c>
      <c r="B94" s="267"/>
      <c r="C94" s="279">
        <f>SUM(C73:C93)</f>
        <v>0</v>
      </c>
      <c r="D94" s="279">
        <f aca="true" t="shared" si="3" ref="D94:J94">SUM(D73:D93)</f>
        <v>0</v>
      </c>
      <c r="E94" s="279">
        <f t="shared" si="3"/>
        <v>0</v>
      </c>
      <c r="F94" s="279">
        <f t="shared" si="3"/>
        <v>0</v>
      </c>
      <c r="G94" s="279">
        <f t="shared" si="3"/>
        <v>0</v>
      </c>
      <c r="H94" s="279">
        <f t="shared" si="3"/>
        <v>0</v>
      </c>
      <c r="I94" s="279">
        <f t="shared" si="3"/>
        <v>0</v>
      </c>
      <c r="J94" s="280">
        <f t="shared" si="3"/>
        <v>0</v>
      </c>
      <c r="K94" s="280">
        <f>SUM(K73:K93)</f>
        <v>0</v>
      </c>
      <c r="L94" s="282">
        <f>SUM(C94:K94)</f>
        <v>0</v>
      </c>
      <c r="M94" s="282">
        <f>M72+L94</f>
        <v>0</v>
      </c>
      <c r="N94" s="80"/>
    </row>
    <row r="95" spans="1:13" s="80" customFormat="1" ht="15" customHeight="1">
      <c r="A95" s="278" t="s">
        <v>177</v>
      </c>
      <c r="B95" s="233"/>
      <c r="C95" s="254"/>
      <c r="D95" s="254"/>
      <c r="E95" s="254"/>
      <c r="F95" s="254"/>
      <c r="G95" s="254"/>
      <c r="H95" s="235"/>
      <c r="I95" s="235"/>
      <c r="J95" s="260"/>
      <c r="K95" s="257"/>
      <c r="L95" s="157"/>
      <c r="M95" s="268"/>
    </row>
    <row r="96" spans="1:14" s="6" customFormat="1" ht="12.75" customHeight="1">
      <c r="A96" s="232"/>
      <c r="B96" s="240">
        <v>1</v>
      </c>
      <c r="C96" s="262"/>
      <c r="D96" s="262"/>
      <c r="E96" s="262"/>
      <c r="F96" s="262"/>
      <c r="G96" s="262"/>
      <c r="H96" s="234"/>
      <c r="I96" s="234"/>
      <c r="J96" s="263"/>
      <c r="K96" s="269"/>
      <c r="L96" s="158"/>
      <c r="M96" s="270"/>
      <c r="N96" s="80"/>
    </row>
    <row r="97" spans="1:14" ht="12.75" customHeight="1">
      <c r="A97" s="232"/>
      <c r="B97" s="240">
        <v>2</v>
      </c>
      <c r="C97" s="262"/>
      <c r="D97" s="262"/>
      <c r="E97" s="262"/>
      <c r="F97" s="262"/>
      <c r="G97" s="262"/>
      <c r="H97" s="234"/>
      <c r="I97" s="234"/>
      <c r="J97" s="263"/>
      <c r="K97" s="269"/>
      <c r="L97" s="158"/>
      <c r="M97" s="270"/>
      <c r="N97" s="148"/>
    </row>
    <row r="98" spans="1:14" ht="12.75" customHeight="1">
      <c r="A98" s="301"/>
      <c r="B98" s="240">
        <v>3</v>
      </c>
      <c r="C98" s="262"/>
      <c r="D98" s="262"/>
      <c r="E98" s="262"/>
      <c r="F98" s="262"/>
      <c r="G98" s="262"/>
      <c r="H98" s="234"/>
      <c r="I98" s="234"/>
      <c r="J98" s="263"/>
      <c r="K98" s="269"/>
      <c r="L98" s="289"/>
      <c r="M98" s="270"/>
      <c r="N98" s="148"/>
    </row>
    <row r="99" spans="1:14" ht="12.75" customHeight="1">
      <c r="A99" s="232"/>
      <c r="B99" s="240">
        <v>4</v>
      </c>
      <c r="C99" s="262"/>
      <c r="D99" s="262"/>
      <c r="E99" s="262"/>
      <c r="F99" s="262"/>
      <c r="G99" s="262"/>
      <c r="H99" s="234"/>
      <c r="I99" s="234"/>
      <c r="J99" s="263"/>
      <c r="K99" s="269"/>
      <c r="L99" s="158"/>
      <c r="M99" s="270"/>
      <c r="N99" s="148"/>
    </row>
    <row r="100" spans="1:14" ht="13.5" thickBot="1">
      <c r="A100" s="232"/>
      <c r="B100" s="240">
        <v>5</v>
      </c>
      <c r="C100" s="262"/>
      <c r="D100" s="262"/>
      <c r="E100" s="262"/>
      <c r="F100" s="262"/>
      <c r="G100" s="262"/>
      <c r="H100" s="234"/>
      <c r="I100" s="234"/>
      <c r="J100" s="263"/>
      <c r="K100" s="269"/>
      <c r="L100" s="158"/>
      <c r="M100" s="270"/>
      <c r="N100" s="148"/>
    </row>
    <row r="101" spans="1:14" ht="12.75" hidden="1" outlineLevel="1">
      <c r="A101" s="232"/>
      <c r="B101" s="240">
        <v>6</v>
      </c>
      <c r="C101" s="262"/>
      <c r="D101" s="262"/>
      <c r="E101" s="262"/>
      <c r="F101" s="262"/>
      <c r="G101" s="262"/>
      <c r="H101" s="234"/>
      <c r="I101" s="234"/>
      <c r="J101" s="263"/>
      <c r="K101" s="269"/>
      <c r="L101" s="158"/>
      <c r="M101" s="270"/>
      <c r="N101" s="148"/>
    </row>
    <row r="102" spans="1:14" ht="12.75" hidden="1" outlineLevel="1">
      <c r="A102" s="232"/>
      <c r="B102" s="240">
        <v>7</v>
      </c>
      <c r="C102" s="262"/>
      <c r="D102" s="262"/>
      <c r="E102" s="262"/>
      <c r="F102" s="262"/>
      <c r="G102" s="262"/>
      <c r="H102" s="234"/>
      <c r="I102" s="234"/>
      <c r="J102" s="263"/>
      <c r="K102" s="269"/>
      <c r="L102" s="158"/>
      <c r="M102" s="270"/>
      <c r="N102" s="148"/>
    </row>
    <row r="103" spans="1:14" ht="12.75" hidden="1" outlineLevel="1">
      <c r="A103" s="232"/>
      <c r="B103" s="240">
        <v>8</v>
      </c>
      <c r="C103" s="262"/>
      <c r="D103" s="262"/>
      <c r="E103" s="262"/>
      <c r="F103" s="262"/>
      <c r="G103" s="262"/>
      <c r="H103" s="234"/>
      <c r="I103" s="234"/>
      <c r="J103" s="263"/>
      <c r="K103" s="269"/>
      <c r="L103" s="158"/>
      <c r="M103" s="270"/>
      <c r="N103" s="148"/>
    </row>
    <row r="104" spans="1:14" ht="12.75" hidden="1" outlineLevel="1">
      <c r="A104" s="232"/>
      <c r="B104" s="240">
        <v>9</v>
      </c>
      <c r="C104" s="262"/>
      <c r="D104" s="262"/>
      <c r="E104" s="262"/>
      <c r="F104" s="262"/>
      <c r="G104" s="262"/>
      <c r="H104" s="234"/>
      <c r="I104" s="234"/>
      <c r="J104" s="263"/>
      <c r="K104" s="269"/>
      <c r="L104" s="158"/>
      <c r="M104" s="270"/>
      <c r="N104" s="148"/>
    </row>
    <row r="105" spans="1:13" ht="12.75" hidden="1" outlineLevel="1">
      <c r="A105" s="232"/>
      <c r="B105" s="240">
        <v>10</v>
      </c>
      <c r="C105" s="262"/>
      <c r="D105" s="262"/>
      <c r="E105" s="262"/>
      <c r="F105" s="262"/>
      <c r="G105" s="262"/>
      <c r="H105" s="234"/>
      <c r="I105" s="234"/>
      <c r="J105" s="263"/>
      <c r="K105" s="269"/>
      <c r="L105" s="158"/>
      <c r="M105" s="270"/>
    </row>
    <row r="106" spans="1:13" ht="12.75" hidden="1" outlineLevel="1">
      <c r="A106" s="232"/>
      <c r="B106" s="240">
        <v>11</v>
      </c>
      <c r="C106" s="262"/>
      <c r="D106" s="262"/>
      <c r="E106" s="262"/>
      <c r="F106" s="262"/>
      <c r="G106" s="262"/>
      <c r="H106" s="234"/>
      <c r="I106" s="234"/>
      <c r="J106" s="263"/>
      <c r="K106" s="269"/>
      <c r="L106" s="158"/>
      <c r="M106" s="270"/>
    </row>
    <row r="107" spans="1:13" ht="12.75" hidden="1" outlineLevel="1">
      <c r="A107" s="232"/>
      <c r="B107" s="240">
        <v>12</v>
      </c>
      <c r="C107" s="262"/>
      <c r="D107" s="262"/>
      <c r="E107" s="262"/>
      <c r="F107" s="262"/>
      <c r="G107" s="262"/>
      <c r="H107" s="234"/>
      <c r="I107" s="234"/>
      <c r="J107" s="263"/>
      <c r="K107" s="269"/>
      <c r="L107" s="158"/>
      <c r="M107" s="270"/>
    </row>
    <row r="108" spans="1:13" ht="12.75" hidden="1" outlineLevel="1">
      <c r="A108" s="232"/>
      <c r="B108" s="240">
        <v>13</v>
      </c>
      <c r="C108" s="262"/>
      <c r="D108" s="262"/>
      <c r="E108" s="262"/>
      <c r="F108" s="262"/>
      <c r="G108" s="262"/>
      <c r="H108" s="234"/>
      <c r="I108" s="234"/>
      <c r="J108" s="263"/>
      <c r="K108" s="269"/>
      <c r="L108" s="158"/>
      <c r="M108" s="270"/>
    </row>
    <row r="109" spans="1:13" ht="12.75" hidden="1" outlineLevel="1">
      <c r="A109" s="232"/>
      <c r="B109" s="240">
        <v>14</v>
      </c>
      <c r="C109" s="262"/>
      <c r="D109" s="262"/>
      <c r="E109" s="262"/>
      <c r="F109" s="262"/>
      <c r="G109" s="262"/>
      <c r="H109" s="234"/>
      <c r="I109" s="234"/>
      <c r="J109" s="263"/>
      <c r="K109" s="269"/>
      <c r="L109" s="158"/>
      <c r="M109" s="270"/>
    </row>
    <row r="110" spans="1:13" ht="12.75" hidden="1" outlineLevel="1">
      <c r="A110" s="232"/>
      <c r="B110" s="240">
        <v>15</v>
      </c>
      <c r="C110" s="262"/>
      <c r="D110" s="262"/>
      <c r="E110" s="262"/>
      <c r="F110" s="262"/>
      <c r="G110" s="262"/>
      <c r="H110" s="234"/>
      <c r="I110" s="234"/>
      <c r="J110" s="263"/>
      <c r="K110" s="269"/>
      <c r="L110" s="158"/>
      <c r="M110" s="270"/>
    </row>
    <row r="111" spans="1:13" ht="12.75" hidden="1" outlineLevel="1">
      <c r="A111" s="232"/>
      <c r="B111" s="240">
        <v>16</v>
      </c>
      <c r="C111" s="262"/>
      <c r="D111" s="262"/>
      <c r="E111" s="262"/>
      <c r="F111" s="262"/>
      <c r="G111" s="262"/>
      <c r="H111" s="234"/>
      <c r="I111" s="234"/>
      <c r="J111" s="263"/>
      <c r="K111" s="269"/>
      <c r="L111" s="158"/>
      <c r="M111" s="270"/>
    </row>
    <row r="112" spans="1:13" ht="12.75" hidden="1" outlineLevel="1">
      <c r="A112" s="232"/>
      <c r="B112" s="240">
        <v>17</v>
      </c>
      <c r="C112" s="262"/>
      <c r="D112" s="262"/>
      <c r="E112" s="262"/>
      <c r="F112" s="262"/>
      <c r="G112" s="262"/>
      <c r="H112" s="234"/>
      <c r="I112" s="234"/>
      <c r="J112" s="263"/>
      <c r="K112" s="269"/>
      <c r="L112" s="158"/>
      <c r="M112" s="270"/>
    </row>
    <row r="113" spans="1:13" ht="12.75" hidden="1" outlineLevel="1">
      <c r="A113" s="232"/>
      <c r="B113" s="240">
        <v>18</v>
      </c>
      <c r="C113" s="262"/>
      <c r="D113" s="262"/>
      <c r="E113" s="262"/>
      <c r="F113" s="262"/>
      <c r="G113" s="262"/>
      <c r="H113" s="234"/>
      <c r="I113" s="234"/>
      <c r="J113" s="263"/>
      <c r="K113" s="269"/>
      <c r="L113" s="158"/>
      <c r="M113" s="270"/>
    </row>
    <row r="114" spans="1:13" ht="12.75" hidden="1" outlineLevel="1">
      <c r="A114" s="232"/>
      <c r="B114" s="240">
        <v>19</v>
      </c>
      <c r="C114" s="262"/>
      <c r="D114" s="262"/>
      <c r="E114" s="262"/>
      <c r="F114" s="262"/>
      <c r="G114" s="262"/>
      <c r="H114" s="234"/>
      <c r="I114" s="234"/>
      <c r="J114" s="263"/>
      <c r="K114" s="269"/>
      <c r="L114" s="158"/>
      <c r="M114" s="270"/>
    </row>
    <row r="115" spans="1:13" ht="13.5" hidden="1" outlineLevel="1" thickBot="1">
      <c r="A115" s="232"/>
      <c r="B115" s="240">
        <v>20</v>
      </c>
      <c r="C115" s="262"/>
      <c r="D115" s="262"/>
      <c r="E115" s="262"/>
      <c r="F115" s="262"/>
      <c r="G115" s="262"/>
      <c r="H115" s="234"/>
      <c r="I115" s="234"/>
      <c r="J115" s="263"/>
      <c r="K115" s="264"/>
      <c r="L115" s="159"/>
      <c r="M115" s="271"/>
    </row>
    <row r="116" spans="1:13" ht="13.5" collapsed="1" thickBot="1">
      <c r="A116" s="232"/>
      <c r="B116" s="240"/>
      <c r="C116" s="248"/>
      <c r="D116" s="248"/>
      <c r="E116" s="248"/>
      <c r="F116" s="248"/>
      <c r="G116" s="248"/>
      <c r="H116" s="248"/>
      <c r="I116" s="248"/>
      <c r="J116" s="249"/>
      <c r="K116" s="250"/>
      <c r="L116" s="281" t="s">
        <v>67</v>
      </c>
      <c r="M116" s="281" t="s">
        <v>68</v>
      </c>
    </row>
    <row r="117" spans="1:13" ht="14.25" thickBot="1" thickTop="1">
      <c r="A117" s="266" t="s">
        <v>45</v>
      </c>
      <c r="B117" s="267"/>
      <c r="C117" s="279">
        <f aca="true" t="shared" si="4" ref="C117:I117">SUM(C95:C116)</f>
        <v>0</v>
      </c>
      <c r="D117" s="279">
        <f t="shared" si="4"/>
        <v>0</v>
      </c>
      <c r="E117" s="279">
        <f t="shared" si="4"/>
        <v>0</v>
      </c>
      <c r="F117" s="279">
        <f t="shared" si="4"/>
        <v>0</v>
      </c>
      <c r="G117" s="279">
        <f t="shared" si="4"/>
        <v>0</v>
      </c>
      <c r="H117" s="279">
        <f t="shared" si="4"/>
        <v>0</v>
      </c>
      <c r="I117" s="279">
        <f t="shared" si="4"/>
        <v>0</v>
      </c>
      <c r="J117" s="280">
        <f>SUM(J95:J116)</f>
        <v>0</v>
      </c>
      <c r="K117" s="280">
        <f>SUM(K95:K115)</f>
        <v>0</v>
      </c>
      <c r="L117" s="282">
        <f>SUM(C117:K117)</f>
        <v>0</v>
      </c>
      <c r="M117" s="282">
        <f>M94+L117</f>
        <v>0</v>
      </c>
    </row>
    <row r="118" spans="1:13" ht="12.75">
      <c r="A118" s="278" t="s">
        <v>178</v>
      </c>
      <c r="B118" s="233">
        <v>1</v>
      </c>
      <c r="C118" s="254"/>
      <c r="D118" s="254"/>
      <c r="E118" s="254"/>
      <c r="F118" s="254"/>
      <c r="G118" s="254"/>
      <c r="H118" s="235"/>
      <c r="I118" s="235"/>
      <c r="J118" s="260"/>
      <c r="K118" s="257"/>
      <c r="L118" s="157"/>
      <c r="M118" s="268"/>
    </row>
    <row r="119" spans="1:13" ht="12.75">
      <c r="A119" s="232"/>
      <c r="B119" s="240">
        <v>2</v>
      </c>
      <c r="C119" s="254"/>
      <c r="D119" s="254"/>
      <c r="E119" s="254"/>
      <c r="F119" s="254"/>
      <c r="G119" s="254"/>
      <c r="H119" s="254"/>
      <c r="I119" s="254"/>
      <c r="J119" s="260"/>
      <c r="K119" s="257"/>
      <c r="L119" s="158"/>
      <c r="M119" s="270"/>
    </row>
    <row r="120" spans="1:13" ht="12.75">
      <c r="A120" s="232"/>
      <c r="B120" s="240">
        <v>3</v>
      </c>
      <c r="C120" s="254"/>
      <c r="D120" s="254"/>
      <c r="E120" s="254"/>
      <c r="F120" s="254"/>
      <c r="G120" s="254"/>
      <c r="H120" s="254"/>
      <c r="I120" s="254"/>
      <c r="J120" s="260"/>
      <c r="K120" s="257"/>
      <c r="L120" s="158"/>
      <c r="M120" s="270"/>
    </row>
    <row r="121" spans="1:13" ht="12.75">
      <c r="A121" s="232"/>
      <c r="B121" s="240">
        <v>4</v>
      </c>
      <c r="C121" s="254"/>
      <c r="D121" s="254"/>
      <c r="E121" s="254"/>
      <c r="F121" s="254"/>
      <c r="G121" s="254"/>
      <c r="H121" s="254"/>
      <c r="I121" s="254"/>
      <c r="J121" s="260"/>
      <c r="K121" s="257"/>
      <c r="L121" s="158"/>
      <c r="M121" s="270"/>
    </row>
    <row r="122" spans="1:13" ht="13.5" thickBot="1">
      <c r="A122" s="301"/>
      <c r="B122" s="240">
        <v>5</v>
      </c>
      <c r="C122" s="254"/>
      <c r="D122" s="254"/>
      <c r="E122" s="254"/>
      <c r="F122" s="254"/>
      <c r="G122" s="254"/>
      <c r="H122" s="254"/>
      <c r="I122" s="254"/>
      <c r="J122" s="260"/>
      <c r="K122" s="257"/>
      <c r="L122" s="289"/>
      <c r="M122" s="270"/>
    </row>
    <row r="123" spans="1:13" ht="12.75" hidden="1" outlineLevel="1">
      <c r="A123" s="232"/>
      <c r="B123" s="240">
        <v>6</v>
      </c>
      <c r="C123" s="254"/>
      <c r="D123" s="254"/>
      <c r="E123" s="254"/>
      <c r="F123" s="254"/>
      <c r="G123" s="254"/>
      <c r="H123" s="254"/>
      <c r="I123" s="254"/>
      <c r="J123" s="260"/>
      <c r="K123" s="257"/>
      <c r="L123" s="289"/>
      <c r="M123" s="270"/>
    </row>
    <row r="124" spans="1:13" ht="12.75" hidden="1" outlineLevel="1">
      <c r="A124" s="232"/>
      <c r="B124" s="240">
        <v>7</v>
      </c>
      <c r="C124" s="254"/>
      <c r="D124" s="254"/>
      <c r="E124" s="254"/>
      <c r="F124" s="254"/>
      <c r="G124" s="254"/>
      <c r="H124" s="254"/>
      <c r="I124" s="254"/>
      <c r="J124" s="260"/>
      <c r="K124" s="257"/>
      <c r="L124" s="158"/>
      <c r="M124" s="270"/>
    </row>
    <row r="125" spans="1:13" ht="12.75" hidden="1" outlineLevel="1">
      <c r="A125" s="232"/>
      <c r="B125" s="240">
        <v>8</v>
      </c>
      <c r="C125" s="254"/>
      <c r="D125" s="254"/>
      <c r="E125" s="254"/>
      <c r="F125" s="254"/>
      <c r="G125" s="254"/>
      <c r="H125" s="254"/>
      <c r="I125" s="254"/>
      <c r="J125" s="260"/>
      <c r="K125" s="257"/>
      <c r="L125" s="158"/>
      <c r="M125" s="270"/>
    </row>
    <row r="126" spans="1:13" ht="12.75" hidden="1" outlineLevel="1">
      <c r="A126" s="232"/>
      <c r="B126" s="240">
        <v>9</v>
      </c>
      <c r="C126" s="254"/>
      <c r="D126" s="254"/>
      <c r="E126" s="254"/>
      <c r="F126" s="254"/>
      <c r="G126" s="254"/>
      <c r="H126" s="254"/>
      <c r="I126" s="254"/>
      <c r="J126" s="260"/>
      <c r="K126" s="257"/>
      <c r="L126" s="158"/>
      <c r="M126" s="270"/>
    </row>
    <row r="127" spans="1:13" ht="12.75" hidden="1" outlineLevel="1">
      <c r="A127" s="232"/>
      <c r="B127" s="240">
        <v>10</v>
      </c>
      <c r="C127" s="254"/>
      <c r="D127" s="254"/>
      <c r="E127" s="254"/>
      <c r="F127" s="254"/>
      <c r="G127" s="254"/>
      <c r="H127" s="254"/>
      <c r="I127" s="254"/>
      <c r="J127" s="260"/>
      <c r="K127" s="257"/>
      <c r="L127" s="158"/>
      <c r="M127" s="270"/>
    </row>
    <row r="128" spans="1:13" ht="12.75" hidden="1" outlineLevel="1">
      <c r="A128" s="232"/>
      <c r="B128" s="240">
        <v>11</v>
      </c>
      <c r="C128" s="254"/>
      <c r="D128" s="254"/>
      <c r="E128" s="254"/>
      <c r="F128" s="254"/>
      <c r="G128" s="254"/>
      <c r="H128" s="254"/>
      <c r="I128" s="254"/>
      <c r="J128" s="260"/>
      <c r="K128" s="257"/>
      <c r="L128" s="158"/>
      <c r="M128" s="270"/>
    </row>
    <row r="129" spans="1:13" ht="12.75" hidden="1" outlineLevel="1">
      <c r="A129" s="232"/>
      <c r="B129" s="240">
        <v>12</v>
      </c>
      <c r="C129" s="254"/>
      <c r="D129" s="254"/>
      <c r="E129" s="254"/>
      <c r="F129" s="254"/>
      <c r="G129" s="254"/>
      <c r="H129" s="254"/>
      <c r="I129" s="254"/>
      <c r="J129" s="260"/>
      <c r="K129" s="257"/>
      <c r="L129" s="158"/>
      <c r="M129" s="270"/>
    </row>
    <row r="130" spans="1:13" ht="12.75" hidden="1" outlineLevel="1">
      <c r="A130" s="232"/>
      <c r="B130" s="240">
        <v>13</v>
      </c>
      <c r="C130" s="254"/>
      <c r="D130" s="254"/>
      <c r="E130" s="254"/>
      <c r="F130" s="254"/>
      <c r="G130" s="254"/>
      <c r="H130" s="254"/>
      <c r="I130" s="254"/>
      <c r="J130" s="260"/>
      <c r="K130" s="257"/>
      <c r="L130" s="158"/>
      <c r="M130" s="270"/>
    </row>
    <row r="131" spans="1:13" ht="12.75" hidden="1" outlineLevel="1">
      <c r="A131" s="232"/>
      <c r="B131" s="240">
        <v>14</v>
      </c>
      <c r="C131" s="254"/>
      <c r="D131" s="254"/>
      <c r="E131" s="254"/>
      <c r="F131" s="254"/>
      <c r="G131" s="254"/>
      <c r="H131" s="254"/>
      <c r="I131" s="254"/>
      <c r="J131" s="260"/>
      <c r="K131" s="257"/>
      <c r="L131" s="158"/>
      <c r="M131" s="270"/>
    </row>
    <row r="132" spans="1:13" ht="12.75" hidden="1" outlineLevel="1">
      <c r="A132" s="232"/>
      <c r="B132" s="240">
        <v>15</v>
      </c>
      <c r="C132" s="254"/>
      <c r="D132" s="254"/>
      <c r="E132" s="254"/>
      <c r="F132" s="254"/>
      <c r="G132" s="254"/>
      <c r="H132" s="254"/>
      <c r="I132" s="254"/>
      <c r="J132" s="260"/>
      <c r="K132" s="257"/>
      <c r="L132" s="158"/>
      <c r="M132" s="270"/>
    </row>
    <row r="133" spans="1:13" ht="12.75" hidden="1" outlineLevel="1">
      <c r="A133" s="232"/>
      <c r="B133" s="240">
        <v>16</v>
      </c>
      <c r="C133" s="254"/>
      <c r="D133" s="254"/>
      <c r="E133" s="254"/>
      <c r="F133" s="254"/>
      <c r="G133" s="254"/>
      <c r="H133" s="254"/>
      <c r="I133" s="254"/>
      <c r="J133" s="260"/>
      <c r="K133" s="257"/>
      <c r="L133" s="158"/>
      <c r="M133" s="270"/>
    </row>
    <row r="134" spans="1:13" ht="12.75" hidden="1" outlineLevel="1">
      <c r="A134" s="232"/>
      <c r="B134" s="240">
        <v>17</v>
      </c>
      <c r="C134" s="254"/>
      <c r="D134" s="254"/>
      <c r="E134" s="254"/>
      <c r="F134" s="254"/>
      <c r="G134" s="254"/>
      <c r="H134" s="254"/>
      <c r="I134" s="254"/>
      <c r="J134" s="260"/>
      <c r="K134" s="257"/>
      <c r="L134" s="158"/>
      <c r="M134" s="270"/>
    </row>
    <row r="135" spans="1:13" ht="12.75" hidden="1" outlineLevel="1">
      <c r="A135" s="232"/>
      <c r="B135" s="240">
        <v>18</v>
      </c>
      <c r="C135" s="254"/>
      <c r="D135" s="254"/>
      <c r="E135" s="254"/>
      <c r="F135" s="254"/>
      <c r="G135" s="254"/>
      <c r="H135" s="254"/>
      <c r="I135" s="254"/>
      <c r="J135" s="260"/>
      <c r="K135" s="257"/>
      <c r="L135" s="158"/>
      <c r="M135" s="270"/>
    </row>
    <row r="136" spans="1:13" ht="12.75" hidden="1" outlineLevel="1">
      <c r="A136" s="232"/>
      <c r="B136" s="240">
        <v>19</v>
      </c>
      <c r="C136" s="254"/>
      <c r="D136" s="254"/>
      <c r="E136" s="254"/>
      <c r="F136" s="254"/>
      <c r="G136" s="254"/>
      <c r="H136" s="254"/>
      <c r="I136" s="254"/>
      <c r="J136" s="260"/>
      <c r="K136" s="257"/>
      <c r="L136" s="158"/>
      <c r="M136" s="270"/>
    </row>
    <row r="137" spans="1:13" ht="13.5" hidden="1" outlineLevel="1" thickBot="1">
      <c r="A137" s="272"/>
      <c r="B137" s="240">
        <v>20</v>
      </c>
      <c r="C137" s="254"/>
      <c r="D137" s="254"/>
      <c r="E137" s="254"/>
      <c r="F137" s="254"/>
      <c r="G137" s="254"/>
      <c r="H137" s="254"/>
      <c r="I137" s="254"/>
      <c r="J137" s="260"/>
      <c r="K137" s="257"/>
      <c r="L137" s="159"/>
      <c r="M137" s="273"/>
    </row>
    <row r="138" spans="1:13" ht="12.75" collapsed="1">
      <c r="A138" s="272"/>
      <c r="B138" s="240"/>
      <c r="C138" s="254"/>
      <c r="D138" s="254"/>
      <c r="E138" s="254"/>
      <c r="F138" s="254"/>
      <c r="G138" s="254"/>
      <c r="H138" s="254"/>
      <c r="I138" s="254"/>
      <c r="J138" s="260"/>
      <c r="K138" s="257"/>
      <c r="L138" s="281" t="s">
        <v>67</v>
      </c>
      <c r="M138" s="281" t="s">
        <v>68</v>
      </c>
    </row>
    <row r="139" spans="1:13" ht="13.5" thickBot="1">
      <c r="A139" s="266" t="s">
        <v>45</v>
      </c>
      <c r="B139" s="267"/>
      <c r="C139" s="279">
        <f>SUM(C118:C138)</f>
        <v>0</v>
      </c>
      <c r="D139" s="279">
        <f aca="true" t="shared" si="5" ref="D139:J139">SUM(D118:D138)</f>
        <v>0</v>
      </c>
      <c r="E139" s="279">
        <f t="shared" si="5"/>
        <v>0</v>
      </c>
      <c r="F139" s="279">
        <f t="shared" si="5"/>
        <v>0</v>
      </c>
      <c r="G139" s="279">
        <f t="shared" si="5"/>
        <v>0</v>
      </c>
      <c r="H139" s="279">
        <f t="shared" si="5"/>
        <v>0</v>
      </c>
      <c r="I139" s="279">
        <f t="shared" si="5"/>
        <v>0</v>
      </c>
      <c r="J139" s="280">
        <f t="shared" si="5"/>
        <v>0</v>
      </c>
      <c r="K139" s="280">
        <f>SUM(K118:K138)</f>
        <v>0</v>
      </c>
      <c r="L139" s="282">
        <f>SUM(C139:K139)</f>
        <v>0</v>
      </c>
      <c r="M139" s="282">
        <f>M117+L139</f>
        <v>0</v>
      </c>
    </row>
    <row r="140" spans="1:16" ht="14.25" thickBot="1" thickTop="1">
      <c r="A140" s="168" t="s">
        <v>52</v>
      </c>
      <c r="B140" s="169"/>
      <c r="C140" s="170">
        <f aca="true" t="shared" si="6" ref="C140:K140">C27+C49+C72+C94</f>
        <v>0</v>
      </c>
      <c r="D140" s="170">
        <f t="shared" si="6"/>
        <v>0</v>
      </c>
      <c r="E140" s="170">
        <f t="shared" si="6"/>
        <v>0</v>
      </c>
      <c r="F140" s="170">
        <f t="shared" si="6"/>
        <v>0</v>
      </c>
      <c r="G140" s="170">
        <f t="shared" si="6"/>
        <v>0</v>
      </c>
      <c r="H140" s="170">
        <f t="shared" si="6"/>
        <v>0</v>
      </c>
      <c r="I140" s="170">
        <f t="shared" si="6"/>
        <v>0</v>
      </c>
      <c r="J140" s="171">
        <f t="shared" si="6"/>
        <v>0</v>
      </c>
      <c r="K140" s="172">
        <f t="shared" si="6"/>
        <v>0</v>
      </c>
      <c r="L140" s="148"/>
      <c r="M140" s="80"/>
      <c r="N140" s="80"/>
      <c r="O140" s="80"/>
      <c r="P140" s="80"/>
    </row>
    <row r="141" spans="1:16" ht="14.25" thickBot="1" thickTop="1">
      <c r="A141" s="163" t="s">
        <v>179</v>
      </c>
      <c r="B141" s="164"/>
      <c r="C141" s="165">
        <f aca="true" t="shared" si="7" ref="C141:J141">C5+C27+C49+C72+C94</f>
        <v>0</v>
      </c>
      <c r="D141" s="165">
        <f t="shared" si="7"/>
        <v>0</v>
      </c>
      <c r="E141" s="165">
        <f t="shared" si="7"/>
        <v>0</v>
      </c>
      <c r="F141" s="165">
        <f t="shared" si="7"/>
        <v>0</v>
      </c>
      <c r="G141" s="165">
        <f t="shared" si="7"/>
        <v>0</v>
      </c>
      <c r="H141" s="165">
        <f t="shared" si="7"/>
        <v>0</v>
      </c>
      <c r="I141" s="165">
        <f t="shared" si="7"/>
        <v>0</v>
      </c>
      <c r="J141" s="166">
        <f t="shared" si="7"/>
        <v>0</v>
      </c>
      <c r="K141" s="167">
        <f>K140</f>
        <v>0</v>
      </c>
      <c r="L141" s="150" t="s">
        <v>69</v>
      </c>
      <c r="M141" s="151">
        <f>SUM(C141:K141)</f>
        <v>0</v>
      </c>
      <c r="N141" s="6"/>
      <c r="O141" s="6"/>
      <c r="P141" s="6"/>
    </row>
    <row r="142" spans="1:13" ht="13.5" thickTop="1">
      <c r="A142" s="75"/>
      <c r="B142" s="156"/>
      <c r="C142" s="76"/>
      <c r="D142" s="76"/>
      <c r="E142" s="76"/>
      <c r="F142" s="76"/>
      <c r="G142" s="76"/>
      <c r="H142" s="76"/>
      <c r="I142" s="76"/>
      <c r="J142" s="76"/>
      <c r="K142" s="76"/>
      <c r="L142" s="79"/>
      <c r="M142" s="148"/>
    </row>
    <row r="143" spans="1:13" ht="12.75">
      <c r="A143" s="75"/>
      <c r="B143" s="156"/>
      <c r="C143" s="76"/>
      <c r="D143" s="76"/>
      <c r="E143" s="76"/>
      <c r="F143" s="76"/>
      <c r="G143" s="148"/>
      <c r="H143" s="148"/>
      <c r="I143" s="148"/>
      <c r="J143" s="148"/>
      <c r="K143" s="148"/>
      <c r="L143" s="79"/>
      <c r="M143" s="148"/>
    </row>
    <row r="144" spans="1:13" ht="15">
      <c r="A144" s="387" t="s">
        <v>186</v>
      </c>
      <c r="B144" s="274"/>
      <c r="C144" s="275"/>
      <c r="D144" s="276" t="s">
        <v>182</v>
      </c>
      <c r="E144" s="432">
        <f>M5+L27</f>
        <v>0</v>
      </c>
      <c r="F144" s="433"/>
      <c r="G144" s="148"/>
      <c r="H144" s="148"/>
      <c r="I144" s="148"/>
      <c r="J144" s="148"/>
      <c r="K144" s="148"/>
      <c r="L144" s="79"/>
      <c r="M144" s="148"/>
    </row>
    <row r="145" spans="1:13" ht="12.75">
      <c r="A145" s="148"/>
      <c r="B145" s="274"/>
      <c r="C145" s="275"/>
      <c r="D145" s="276" t="s">
        <v>183</v>
      </c>
      <c r="E145" s="432">
        <f>M5+L27+L49</f>
        <v>0</v>
      </c>
      <c r="F145" s="433"/>
      <c r="G145" s="148"/>
      <c r="H145" s="148"/>
      <c r="I145" s="148"/>
      <c r="J145" s="148"/>
      <c r="K145" s="148"/>
      <c r="L145" s="79"/>
      <c r="M145" s="148"/>
    </row>
    <row r="146" spans="1:13" ht="12.75">
      <c r="A146" s="148"/>
      <c r="B146" s="274"/>
      <c r="C146" s="275"/>
      <c r="D146" s="276" t="s">
        <v>180</v>
      </c>
      <c r="E146" s="432">
        <f>M5+L27+L49+L72</f>
        <v>0</v>
      </c>
      <c r="F146" s="433"/>
      <c r="G146" s="148"/>
      <c r="H146" s="148"/>
      <c r="I146" s="148"/>
      <c r="J146" s="148"/>
      <c r="K146" s="148"/>
      <c r="L146" s="79"/>
      <c r="M146" s="275"/>
    </row>
    <row r="147" spans="1:13" ht="12.75">
      <c r="A147" s="148"/>
      <c r="B147" s="274"/>
      <c r="C147" s="275"/>
      <c r="D147" s="276" t="s">
        <v>181</v>
      </c>
      <c r="E147" s="432">
        <f>M5+L27+L49+L72+L94</f>
        <v>0</v>
      </c>
      <c r="F147" s="433"/>
      <c r="G147" s="148"/>
      <c r="H147" s="148"/>
      <c r="I147" s="148"/>
      <c r="J147" s="148"/>
      <c r="K147" s="148"/>
      <c r="L147" s="79"/>
      <c r="M147" s="148"/>
    </row>
    <row r="148" spans="2:12" ht="12.75">
      <c r="B148"/>
      <c r="C148" s="275"/>
      <c r="D148" s="276" t="s">
        <v>184</v>
      </c>
      <c r="E148" s="432">
        <f>M5+L27+L49+L72+L94+L117</f>
        <v>0</v>
      </c>
      <c r="F148" s="433"/>
      <c r="L148"/>
    </row>
    <row r="149" spans="2:12" ht="12.75">
      <c r="B149"/>
      <c r="C149" s="275"/>
      <c r="D149" s="276" t="s">
        <v>185</v>
      </c>
      <c r="E149" s="432">
        <f>M5+L27+L49+L72+L94+L117+L139</f>
        <v>0</v>
      </c>
      <c r="F149" s="433"/>
      <c r="L149"/>
    </row>
    <row r="150" spans="2:12" ht="12.75">
      <c r="B150"/>
      <c r="L150"/>
    </row>
    <row r="151" spans="2:12" ht="12.75">
      <c r="B151"/>
      <c r="L151"/>
    </row>
    <row r="152" spans="2:12" ht="12.75">
      <c r="B152"/>
      <c r="L152"/>
    </row>
    <row r="153" spans="2:12" ht="12.75">
      <c r="B153"/>
      <c r="L153"/>
    </row>
    <row r="154" spans="2:12" ht="12.75">
      <c r="B154"/>
      <c r="L154"/>
    </row>
    <row r="155" spans="2:12" ht="12.75">
      <c r="B155"/>
      <c r="L155"/>
    </row>
    <row r="156" spans="2:12" ht="12.75">
      <c r="B156"/>
      <c r="L156"/>
    </row>
    <row r="157" spans="2:12" ht="12.75">
      <c r="B157"/>
      <c r="L157"/>
    </row>
    <row r="158" spans="2:12" ht="12.75">
      <c r="B158"/>
      <c r="L158"/>
    </row>
    <row r="159" spans="2:12" ht="12.75">
      <c r="B159"/>
      <c r="L159"/>
    </row>
    <row r="160" spans="2:12" ht="12.75">
      <c r="B160"/>
      <c r="L160"/>
    </row>
    <row r="161" spans="2:12" ht="12.75">
      <c r="B161"/>
      <c r="L161"/>
    </row>
    <row r="162" spans="2:12" ht="12.75">
      <c r="B162"/>
      <c r="L162"/>
    </row>
  </sheetData>
  <sheetProtection/>
  <mergeCells count="6">
    <mergeCell ref="E144:F144"/>
    <mergeCell ref="E145:F145"/>
    <mergeCell ref="E146:F146"/>
    <mergeCell ref="E147:F147"/>
    <mergeCell ref="E148:F148"/>
    <mergeCell ref="E149:F149"/>
  </mergeCells>
  <printOptions horizontalCentered="1" vertic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scale="75" r:id="rId2"/>
  <headerFooter alignWithMargins="0">
    <oddHeader>&amp;CStellenrahmenplan; hier: Hilfsrechung - Personakosten&amp;RSeite &amp;P von 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PageLayoutView="0" workbookViewId="0" topLeftCell="A7">
      <selection activeCell="K36" sqref="K36"/>
    </sheetView>
  </sheetViews>
  <sheetFormatPr defaultColWidth="11.421875" defaultRowHeight="12.75"/>
  <cols>
    <col min="1" max="1" width="4.00390625" style="4" customWidth="1"/>
    <col min="2" max="2" width="44.140625" style="0" customWidth="1"/>
    <col min="3" max="3" width="16.00390625" style="0" customWidth="1"/>
    <col min="4" max="4" width="18.8515625" style="0" customWidth="1"/>
    <col min="5" max="5" width="20.140625" style="0" customWidth="1"/>
    <col min="6" max="6" width="15.57421875" style="0" customWidth="1"/>
    <col min="8" max="8" width="10.7109375" style="0" bestFit="1" customWidth="1"/>
    <col min="9" max="9" width="10.57421875" style="0" customWidth="1"/>
    <col min="10" max="10" width="38.28125" style="0" customWidth="1"/>
    <col min="11" max="11" width="18.7109375" style="0" customWidth="1"/>
    <col min="13" max="13" width="15.140625" style="0" customWidth="1"/>
    <col min="15" max="15" width="11.57421875" style="0" bestFit="1" customWidth="1"/>
  </cols>
  <sheetData>
    <row r="1" ht="18">
      <c r="A1" s="19" t="s">
        <v>96</v>
      </c>
    </row>
    <row r="2" ht="12.75">
      <c r="A2" s="18"/>
    </row>
    <row r="3" ht="12.75">
      <c r="A3" s="18" t="s">
        <v>97</v>
      </c>
    </row>
    <row r="4" ht="12.75">
      <c r="A4" s="18"/>
    </row>
    <row r="5" ht="12.75">
      <c r="A5" s="394" t="s">
        <v>208</v>
      </c>
    </row>
    <row r="6" ht="12.75">
      <c r="A6" s="394" t="s">
        <v>207</v>
      </c>
    </row>
    <row r="7" ht="12.75">
      <c r="A7" s="394" t="s">
        <v>205</v>
      </c>
    </row>
    <row r="8" ht="12.75">
      <c r="A8" s="394" t="s">
        <v>206</v>
      </c>
    </row>
    <row r="9" ht="12.75">
      <c r="A9" s="394"/>
    </row>
    <row r="10" ht="12.75">
      <c r="A10" s="394" t="s">
        <v>209</v>
      </c>
    </row>
    <row r="11" ht="12.75">
      <c r="A11" s="394" t="s">
        <v>210</v>
      </c>
    </row>
    <row r="12" ht="12.75">
      <c r="A12" s="18" t="s">
        <v>212</v>
      </c>
    </row>
    <row r="13" ht="12.75">
      <c r="A13" s="394" t="s">
        <v>211</v>
      </c>
    </row>
    <row r="15" spans="1:2" ht="12.75">
      <c r="A15" s="18" t="s">
        <v>116</v>
      </c>
      <c r="B15" s="9"/>
    </row>
    <row r="17" spans="1:2" ht="12.75">
      <c r="A17" s="4" t="s">
        <v>8</v>
      </c>
      <c r="B17" s="3" t="s">
        <v>189</v>
      </c>
    </row>
    <row r="18" spans="2:4" ht="12.75">
      <c r="B18" t="s">
        <v>9</v>
      </c>
      <c r="C18" s="176">
        <v>106800</v>
      </c>
      <c r="D18" s="110" t="s">
        <v>190</v>
      </c>
    </row>
    <row r="19" spans="2:4" ht="12.75">
      <c r="B19" t="s">
        <v>10</v>
      </c>
      <c r="C19" s="176">
        <v>92800</v>
      </c>
      <c r="D19" s="110" t="s">
        <v>190</v>
      </c>
    </row>
    <row r="20" ht="13.5" thickBot="1"/>
    <row r="21" spans="1:7" s="6" customFormat="1" ht="38.25">
      <c r="A21" s="395" t="s">
        <v>11</v>
      </c>
      <c r="B21" s="390" t="s">
        <v>200</v>
      </c>
      <c r="C21" s="434" t="s">
        <v>194</v>
      </c>
      <c r="D21" s="309" t="s">
        <v>195</v>
      </c>
      <c r="E21" s="309" t="s">
        <v>24</v>
      </c>
      <c r="F21" s="303" t="s">
        <v>188</v>
      </c>
      <c r="G21" s="304" t="s">
        <v>23</v>
      </c>
    </row>
    <row r="22" spans="3:7" ht="13.5" thickBot="1">
      <c r="C22" s="435"/>
      <c r="D22" s="391" t="s">
        <v>199</v>
      </c>
      <c r="E22" s="305"/>
      <c r="F22" s="307"/>
      <c r="G22" s="306"/>
    </row>
    <row r="23" spans="2:7" ht="12.75">
      <c r="B23" s="13" t="s">
        <v>12</v>
      </c>
      <c r="C23" s="308">
        <v>60598.92</v>
      </c>
      <c r="D23" s="285">
        <f>IF(C23&gt;1,C23/100*104.04,"")</f>
        <v>63047.116368</v>
      </c>
      <c r="E23" s="285">
        <f aca="true" t="shared" si="0" ref="E23:E32">IF(D23&gt;1,D23*(100+$E$22)/100,"")</f>
        <v>63047.116368</v>
      </c>
      <c r="F23" s="285">
        <f>E23</f>
        <v>63047.116368</v>
      </c>
      <c r="G23" s="302">
        <f>IF(C23&gt;1,ROUND(F23,-2),"")</f>
        <v>63000</v>
      </c>
    </row>
    <row r="24" spans="2:7" ht="12.75">
      <c r="B24" s="14" t="s">
        <v>26</v>
      </c>
      <c r="C24" s="16">
        <v>64101.55</v>
      </c>
      <c r="D24" s="285">
        <f aca="true" t="shared" si="1" ref="D24:D32">IF(C24&gt;1,C24/100*104.04,"")</f>
        <v>66691.25262</v>
      </c>
      <c r="E24" s="285">
        <f t="shared" si="0"/>
        <v>66691.25262</v>
      </c>
      <c r="F24" s="285">
        <f aca="true" t="shared" si="2" ref="F24:F32">E24</f>
        <v>66691.25262</v>
      </c>
      <c r="G24" s="302">
        <f aca="true" t="shared" si="3" ref="G24:G32">IF(C24&gt;1,ROUND(F24,-2),"")</f>
        <v>66700</v>
      </c>
    </row>
    <row r="25" spans="2:7" ht="12.75">
      <c r="B25" s="389" t="s">
        <v>196</v>
      </c>
      <c r="C25" s="16">
        <v>85601.33</v>
      </c>
      <c r="D25" s="285">
        <f t="shared" si="1"/>
        <v>89059.62373200001</v>
      </c>
      <c r="E25" s="285">
        <f t="shared" si="0"/>
        <v>89059.62373200001</v>
      </c>
      <c r="F25" s="285">
        <f t="shared" si="2"/>
        <v>89059.62373200001</v>
      </c>
      <c r="G25" s="302">
        <f t="shared" si="3"/>
        <v>89100</v>
      </c>
    </row>
    <row r="26" spans="2:7" ht="12.75">
      <c r="B26" s="389" t="s">
        <v>197</v>
      </c>
      <c r="C26" s="16">
        <v>74841.93</v>
      </c>
      <c r="D26" s="285">
        <f t="shared" si="1"/>
        <v>77865.543972</v>
      </c>
      <c r="E26" s="285">
        <f t="shared" si="0"/>
        <v>77865.543972</v>
      </c>
      <c r="F26" s="285">
        <f t="shared" si="2"/>
        <v>77865.543972</v>
      </c>
      <c r="G26" s="302">
        <f t="shared" si="3"/>
        <v>77900</v>
      </c>
    </row>
    <row r="27" spans="2:7" ht="12.75">
      <c r="B27" s="389" t="s">
        <v>198</v>
      </c>
      <c r="C27" s="16">
        <v>68621.46</v>
      </c>
      <c r="D27" s="285">
        <f t="shared" si="1"/>
        <v>71393.766984</v>
      </c>
      <c r="E27" s="285">
        <f t="shared" si="0"/>
        <v>71393.766984</v>
      </c>
      <c r="F27" s="285">
        <f t="shared" si="2"/>
        <v>71393.766984</v>
      </c>
      <c r="G27" s="302">
        <f t="shared" si="3"/>
        <v>71400</v>
      </c>
    </row>
    <row r="28" spans="2:7" ht="12.75">
      <c r="B28" s="403" t="s">
        <v>202</v>
      </c>
      <c r="C28" s="16">
        <v>74841.93</v>
      </c>
      <c r="D28" s="285">
        <f t="shared" si="1"/>
        <v>77865.543972</v>
      </c>
      <c r="E28" s="285">
        <f t="shared" si="0"/>
        <v>77865.543972</v>
      </c>
      <c r="F28" s="285">
        <f t="shared" si="2"/>
        <v>77865.543972</v>
      </c>
      <c r="G28" s="302">
        <f t="shared" si="3"/>
        <v>77900</v>
      </c>
    </row>
    <row r="29" spans="2:7" ht="12.75">
      <c r="B29" s="283" t="s">
        <v>85</v>
      </c>
      <c r="C29" s="16">
        <v>73342.98</v>
      </c>
      <c r="D29" s="285">
        <f t="shared" si="1"/>
        <v>76306.03639200001</v>
      </c>
      <c r="E29" s="285">
        <f t="shared" si="0"/>
        <v>76306.03639200001</v>
      </c>
      <c r="F29" s="285">
        <f t="shared" si="2"/>
        <v>76306.03639200001</v>
      </c>
      <c r="G29" s="302">
        <f t="shared" si="3"/>
        <v>76300</v>
      </c>
    </row>
    <row r="30" spans="2:7" ht="12.75">
      <c r="B30" s="283" t="s">
        <v>86</v>
      </c>
      <c r="C30" s="16">
        <v>68621.46</v>
      </c>
      <c r="D30" s="285">
        <f t="shared" si="1"/>
        <v>71393.766984</v>
      </c>
      <c r="E30" s="285">
        <f t="shared" si="0"/>
        <v>71393.766984</v>
      </c>
      <c r="F30" s="285">
        <f t="shared" si="2"/>
        <v>71393.766984</v>
      </c>
      <c r="G30" s="302">
        <f t="shared" si="3"/>
        <v>71400</v>
      </c>
    </row>
    <row r="31" spans="2:7" ht="12.75">
      <c r="B31" s="283" t="s">
        <v>87</v>
      </c>
      <c r="C31" s="16">
        <v>64101.55</v>
      </c>
      <c r="D31" s="285">
        <f t="shared" si="1"/>
        <v>66691.25262</v>
      </c>
      <c r="E31" s="285">
        <f t="shared" si="0"/>
        <v>66691.25262</v>
      </c>
      <c r="F31" s="285">
        <f t="shared" si="2"/>
        <v>66691.25262</v>
      </c>
      <c r="G31" s="302">
        <f t="shared" si="3"/>
        <v>66700</v>
      </c>
    </row>
    <row r="32" spans="2:7" ht="12.75">
      <c r="B32" s="403" t="s">
        <v>203</v>
      </c>
      <c r="C32" s="16">
        <v>56928.46</v>
      </c>
      <c r="D32" s="285">
        <f t="shared" si="1"/>
        <v>59228.369784</v>
      </c>
      <c r="E32" s="285">
        <f t="shared" si="0"/>
        <v>59228.369784</v>
      </c>
      <c r="F32" s="285">
        <f t="shared" si="2"/>
        <v>59228.369784</v>
      </c>
      <c r="G32" s="302">
        <f t="shared" si="3"/>
        <v>59200</v>
      </c>
    </row>
    <row r="33" spans="2:7" ht="12.75">
      <c r="B33" s="284"/>
      <c r="C33" s="291"/>
      <c r="D33" s="17"/>
      <c r="E33" s="17"/>
      <c r="F33" s="17"/>
      <c r="G33" s="393"/>
    </row>
    <row r="34" spans="1:7" ht="12.75">
      <c r="A34" s="401" t="s">
        <v>204</v>
      </c>
      <c r="C34" s="399"/>
      <c r="D34" s="400"/>
      <c r="E34" s="400"/>
      <c r="F34" s="400"/>
      <c r="G34" s="393"/>
    </row>
    <row r="35" spans="2:3" ht="13.5" thickBot="1">
      <c r="B35" s="284"/>
      <c r="C35" s="392"/>
    </row>
    <row r="36" spans="1:8" ht="51">
      <c r="A36" s="395" t="s">
        <v>22</v>
      </c>
      <c r="B36" s="390" t="s">
        <v>29</v>
      </c>
      <c r="C36" s="408" t="s">
        <v>31</v>
      </c>
      <c r="D36" s="408" t="s">
        <v>201</v>
      </c>
      <c r="E36" s="309" t="s">
        <v>195</v>
      </c>
      <c r="F36" s="309" t="s">
        <v>24</v>
      </c>
      <c r="G36" s="409" t="s">
        <v>188</v>
      </c>
      <c r="H36" s="410" t="s">
        <v>23</v>
      </c>
    </row>
    <row r="37" spans="3:8" ht="13.5" thickBot="1">
      <c r="C37" s="388"/>
      <c r="D37" s="402"/>
      <c r="E37" s="391" t="s">
        <v>199</v>
      </c>
      <c r="F37" s="305"/>
      <c r="G37" s="307"/>
      <c r="H37" s="306"/>
    </row>
    <row r="38" spans="2:8" ht="12.75">
      <c r="B38" s="13" t="s">
        <v>12</v>
      </c>
      <c r="C38" s="407"/>
      <c r="D38" s="16"/>
      <c r="E38" s="11">
        <f aca="true" t="shared" si="4" ref="E38:E56">IF(D38&gt;1,D38/C38*104.04,"")</f>
      </c>
      <c r="F38" s="11">
        <f aca="true" t="shared" si="5" ref="F38:F56">IF(C38&gt;1,E38*(100+$F$37)/100,"")</f>
      </c>
      <c r="G38" s="11">
        <f aca="true" t="shared" si="6" ref="G38:G56">F38</f>
      </c>
      <c r="H38" s="406">
        <f aca="true" t="shared" si="7" ref="H38:H56">IF(C38&gt;1,ROUND(G38,-2),"")</f>
      </c>
    </row>
    <row r="39" spans="2:8" ht="12.75">
      <c r="B39" s="14" t="s">
        <v>26</v>
      </c>
      <c r="C39" s="407"/>
      <c r="D39" s="16"/>
      <c r="E39" s="11">
        <f t="shared" si="4"/>
      </c>
      <c r="F39" s="11">
        <f t="shared" si="5"/>
      </c>
      <c r="G39" s="11">
        <f t="shared" si="6"/>
      </c>
      <c r="H39" s="406">
        <f t="shared" si="7"/>
      </c>
    </row>
    <row r="40" spans="2:8" ht="12.75">
      <c r="B40" s="389" t="s">
        <v>196</v>
      </c>
      <c r="C40" s="407"/>
      <c r="D40" s="16"/>
      <c r="E40" s="11">
        <f t="shared" si="4"/>
      </c>
      <c r="F40" s="11">
        <f t="shared" si="5"/>
      </c>
      <c r="G40" s="11">
        <f t="shared" si="6"/>
      </c>
      <c r="H40" s="406">
        <f t="shared" si="7"/>
      </c>
    </row>
    <row r="41" spans="2:8" ht="12.75">
      <c r="B41" s="389" t="s">
        <v>197</v>
      </c>
      <c r="C41" s="407"/>
      <c r="D41" s="16"/>
      <c r="E41" s="11">
        <f t="shared" si="4"/>
      </c>
      <c r="F41" s="11">
        <f t="shared" si="5"/>
      </c>
      <c r="G41" s="11">
        <f t="shared" si="6"/>
      </c>
      <c r="H41" s="406">
        <f t="shared" si="7"/>
      </c>
    </row>
    <row r="42" spans="2:8" ht="12.75">
      <c r="B42" s="389" t="s">
        <v>198</v>
      </c>
      <c r="C42" s="407"/>
      <c r="D42" s="16"/>
      <c r="E42" s="11">
        <f t="shared" si="4"/>
      </c>
      <c r="F42" s="11">
        <f t="shared" si="5"/>
      </c>
      <c r="G42" s="11">
        <f t="shared" si="6"/>
      </c>
      <c r="H42" s="406">
        <f t="shared" si="7"/>
      </c>
    </row>
    <row r="43" spans="2:8" ht="12.75">
      <c r="B43" s="14" t="s">
        <v>13</v>
      </c>
      <c r="C43" s="407"/>
      <c r="D43" s="16"/>
      <c r="E43" s="11">
        <f t="shared" si="4"/>
      </c>
      <c r="F43" s="11">
        <f t="shared" si="5"/>
      </c>
      <c r="G43" s="11">
        <f t="shared" si="6"/>
      </c>
      <c r="H43" s="406">
        <f t="shared" si="7"/>
      </c>
    </row>
    <row r="44" spans="2:8" ht="12.75">
      <c r="B44" s="404" t="s">
        <v>27</v>
      </c>
      <c r="C44" s="407"/>
      <c r="D44" s="16"/>
      <c r="E44" s="11">
        <f t="shared" si="4"/>
      </c>
      <c r="F44" s="11">
        <f t="shared" si="5"/>
      </c>
      <c r="G44" s="11">
        <f t="shared" si="6"/>
      </c>
      <c r="H44" s="406">
        <f t="shared" si="7"/>
      </c>
    </row>
    <row r="45" spans="2:8" ht="12.75">
      <c r="B45" s="405" t="s">
        <v>15</v>
      </c>
      <c r="C45" s="407"/>
      <c r="D45" s="16"/>
      <c r="E45" s="11">
        <f t="shared" si="4"/>
      </c>
      <c r="F45" s="11">
        <f t="shared" si="5"/>
      </c>
      <c r="G45" s="11">
        <f t="shared" si="6"/>
      </c>
      <c r="H45" s="406">
        <f t="shared" si="7"/>
      </c>
    </row>
    <row r="46" spans="2:8" ht="12.75">
      <c r="B46" s="405" t="s">
        <v>16</v>
      </c>
      <c r="C46" s="407"/>
      <c r="D46" s="16"/>
      <c r="E46" s="11">
        <f t="shared" si="4"/>
      </c>
      <c r="F46" s="11">
        <f t="shared" si="5"/>
      </c>
      <c r="G46" s="11">
        <f t="shared" si="6"/>
      </c>
      <c r="H46" s="406">
        <f t="shared" si="7"/>
      </c>
    </row>
    <row r="47" spans="2:8" ht="12.75">
      <c r="B47" s="405" t="s">
        <v>17</v>
      </c>
      <c r="C47" s="407"/>
      <c r="D47" s="16"/>
      <c r="E47" s="11">
        <f t="shared" si="4"/>
      </c>
      <c r="F47" s="11">
        <f t="shared" si="5"/>
      </c>
      <c r="G47" s="11">
        <f t="shared" si="6"/>
      </c>
      <c r="H47" s="406">
        <f t="shared" si="7"/>
      </c>
    </row>
    <row r="48" spans="2:8" ht="12.75">
      <c r="B48" s="405" t="s">
        <v>18</v>
      </c>
      <c r="C48" s="407"/>
      <c r="D48" s="16"/>
      <c r="E48" s="11">
        <f t="shared" si="4"/>
      </c>
      <c r="F48" s="11">
        <f t="shared" si="5"/>
      </c>
      <c r="G48" s="11">
        <f t="shared" si="6"/>
      </c>
      <c r="H48" s="406">
        <f t="shared" si="7"/>
      </c>
    </row>
    <row r="49" spans="2:8" ht="12.75">
      <c r="B49" s="405" t="s">
        <v>19</v>
      </c>
      <c r="C49" s="407"/>
      <c r="D49" s="16"/>
      <c r="E49" s="11">
        <f t="shared" si="4"/>
      </c>
      <c r="F49" s="11">
        <f t="shared" si="5"/>
      </c>
      <c r="G49" s="11">
        <f t="shared" si="6"/>
      </c>
      <c r="H49" s="406">
        <f t="shared" si="7"/>
      </c>
    </row>
    <row r="50" spans="2:8" ht="12.75">
      <c r="B50" s="405" t="s">
        <v>20</v>
      </c>
      <c r="C50" s="407"/>
      <c r="D50" s="16"/>
      <c r="E50" s="11">
        <f t="shared" si="4"/>
      </c>
      <c r="F50" s="11">
        <f t="shared" si="5"/>
      </c>
      <c r="G50" s="11">
        <f t="shared" si="6"/>
      </c>
      <c r="H50" s="406">
        <f t="shared" si="7"/>
      </c>
    </row>
    <row r="51" spans="2:8" ht="12.75">
      <c r="B51" s="405" t="s">
        <v>21</v>
      </c>
      <c r="C51" s="407"/>
      <c r="D51" s="16"/>
      <c r="E51" s="11">
        <f t="shared" si="4"/>
      </c>
      <c r="F51" s="11">
        <f t="shared" si="5"/>
      </c>
      <c r="G51" s="11">
        <f t="shared" si="6"/>
      </c>
      <c r="H51" s="406">
        <f t="shared" si="7"/>
      </c>
    </row>
    <row r="52" spans="2:8" ht="12.75">
      <c r="B52" s="284" t="s">
        <v>98</v>
      </c>
      <c r="C52" s="407"/>
      <c r="D52" s="16"/>
      <c r="E52" s="11">
        <f t="shared" si="4"/>
      </c>
      <c r="F52" s="11">
        <f t="shared" si="5"/>
      </c>
      <c r="G52" s="11">
        <f t="shared" si="6"/>
      </c>
      <c r="H52" s="406">
        <f t="shared" si="7"/>
      </c>
    </row>
    <row r="53" spans="2:8" ht="12.75">
      <c r="B53" s="284" t="s">
        <v>85</v>
      </c>
      <c r="C53" s="407"/>
      <c r="D53" s="16"/>
      <c r="E53" s="11">
        <f t="shared" si="4"/>
      </c>
      <c r="F53" s="11">
        <f t="shared" si="5"/>
      </c>
      <c r="G53" s="11">
        <f t="shared" si="6"/>
      </c>
      <c r="H53" s="406">
        <f t="shared" si="7"/>
      </c>
    </row>
    <row r="54" spans="2:8" ht="12.75">
      <c r="B54" s="284" t="s">
        <v>86</v>
      </c>
      <c r="C54" s="407"/>
      <c r="D54" s="16"/>
      <c r="E54" s="11">
        <f t="shared" si="4"/>
      </c>
      <c r="F54" s="11">
        <f t="shared" si="5"/>
      </c>
      <c r="G54" s="11">
        <f t="shared" si="6"/>
      </c>
      <c r="H54" s="406">
        <f t="shared" si="7"/>
      </c>
    </row>
    <row r="55" spans="2:8" ht="12.75">
      <c r="B55" s="284" t="s">
        <v>87</v>
      </c>
      <c r="C55" s="407"/>
      <c r="D55" s="16"/>
      <c r="E55" s="11">
        <f t="shared" si="4"/>
      </c>
      <c r="F55" s="11">
        <f t="shared" si="5"/>
      </c>
      <c r="G55" s="11">
        <f t="shared" si="6"/>
      </c>
      <c r="H55" s="406">
        <f t="shared" si="7"/>
      </c>
    </row>
    <row r="56" spans="2:8" ht="12.75">
      <c r="B56" s="284" t="s">
        <v>88</v>
      </c>
      <c r="C56" s="407"/>
      <c r="D56" s="16"/>
      <c r="E56" s="11">
        <f t="shared" si="4"/>
      </c>
      <c r="F56" s="11">
        <f t="shared" si="5"/>
      </c>
      <c r="G56" s="11">
        <f t="shared" si="6"/>
      </c>
      <c r="H56" s="406">
        <f t="shared" si="7"/>
      </c>
    </row>
    <row r="58" ht="12.75">
      <c r="B58" s="3" t="s">
        <v>25</v>
      </c>
    </row>
    <row r="67" ht="38.25" customHeight="1"/>
    <row r="68" ht="38.25" customHeight="1"/>
    <row r="83" ht="12.75">
      <c r="A83" s="396"/>
    </row>
    <row r="84" ht="12.75">
      <c r="A84" s="396"/>
    </row>
    <row r="85" ht="12.75">
      <c r="A85" s="396"/>
    </row>
    <row r="86" ht="12.75">
      <c r="A86" s="3"/>
    </row>
    <row r="87" ht="12.75">
      <c r="A87" s="3"/>
    </row>
    <row r="88" ht="12.75">
      <c r="A88" s="3"/>
    </row>
    <row r="90" ht="13.5" thickBot="1">
      <c r="A90" s="397"/>
    </row>
    <row r="91" ht="13.5" thickTop="1"/>
    <row r="92" ht="12.75">
      <c r="A92" s="398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</sheetData>
  <sheetProtection/>
  <mergeCells count="1">
    <mergeCell ref="C21:C22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300" verticalDpi="300" orientation="landscape" paperSize="9" r:id="rId1"/>
  <headerFooter alignWithMargins="0">
    <oddHeader>&amp;CStellenrahmenplan; hier: Hilfsrechnung - Planungsbeträge&amp;RSeite &amp;P von &amp;N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Willudda, Birgit</cp:lastModifiedBy>
  <cp:lastPrinted>2014-12-18T12:52:47Z</cp:lastPrinted>
  <dcterms:created xsi:type="dcterms:W3CDTF">1996-10-17T05:27:31Z</dcterms:created>
  <dcterms:modified xsi:type="dcterms:W3CDTF">2015-02-10T09:56:09Z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COO.2122.100.2.1316480</vt:lpwstr>
  </property>
  <property fmtid="{D5CDD505-2E9C-101B-9397-08002B2CF9AE}" pid="3" name="FSC#COOELAK@1.1001:Subject">
    <vt:lpwstr>Muster_Stellenrahmenplanung 2017 ff._(6 Jahre)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Willudda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22.08.2014</vt:lpwstr>
  </property>
  <property fmtid="{D5CDD505-2E9C-101B-9397-08002B2CF9AE}" pid="18" name="FSC#COOELAK@1.1001:OU">
    <vt:lpwstr>HAUSH (Haushaltsbüro)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*COO.2122.100.2.1316480*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Birgit.Willudda@evlka.de</vt:lpwstr>
  </property>
</Properties>
</file>